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8445" firstSheet="1" activeTab="8"/>
  </bookViews>
  <sheets>
    <sheet name="families (2)" sheetId="9" r:id="rId1"/>
    <sheet name="dates" sheetId="6" r:id="rId2"/>
    <sheet name="Map of Veterans" sheetId="13" r:id="rId3"/>
    <sheet name="families" sheetId="5" r:id="rId4"/>
    <sheet name="Master" sheetId="1" r:id="rId5"/>
    <sheet name="Sheet1" sheetId="10" r:id="rId6"/>
    <sheet name="control" sheetId="4" r:id="rId7"/>
    <sheet name="Inc Proj" sheetId="2" r:id="rId8"/>
    <sheet name="Map1" sheetId="11" r:id="rId9"/>
    <sheet name="Map2" sheetId="12" r:id="rId10"/>
    <sheet name="descent chart" sheetId="7" r:id="rId11"/>
  </sheets>
  <definedNames>
    <definedName name="_xlnm._FilterDatabase" localSheetId="10" hidden="1">'descent chart'!$C$89:$C$182</definedName>
    <definedName name="_xlnm.Print_Area" localSheetId="10">'descent chart'!$D$1:$K$182</definedName>
    <definedName name="_xlnm.Print_Area" localSheetId="2">'Map of Veterans'!$A$1:$I$28</definedName>
    <definedName name="_xlnm.Print_Area" localSheetId="8">'Map1'!$A$1:$I$135</definedName>
    <definedName name="_xlnm.Print_Area" localSheetId="9">'Map2'!$C$1:$O$134</definedName>
  </definedNames>
  <calcPr calcId="125725"/>
</workbook>
</file>

<file path=xl/calcChain.xml><?xml version="1.0" encoding="utf-8"?>
<calcChain xmlns="http://schemas.openxmlformats.org/spreadsheetml/2006/main">
  <c r="U37" i="12"/>
  <c r="O9" i="7"/>
  <c r="T37" i="12"/>
  <c r="T36"/>
  <c r="Q40"/>
  <c r="Q39"/>
  <c r="Q38"/>
  <c r="Q37"/>
  <c r="Q36"/>
  <c r="K34" i="11"/>
  <c r="L30"/>
  <c r="L28"/>
  <c r="L27"/>
  <c r="L26"/>
  <c r="L29"/>
  <c r="K33"/>
  <c r="K32" s="1"/>
  <c r="L40" i="7"/>
  <c r="Z57" i="6"/>
  <c r="D13" i="10"/>
  <c r="AC20" i="5"/>
  <c r="AC19"/>
  <c r="AC18"/>
  <c r="AC17"/>
  <c r="AC16"/>
  <c r="AC15"/>
  <c r="AC14"/>
  <c r="AC13"/>
  <c r="AC12"/>
  <c r="AC11"/>
  <c r="AC10"/>
  <c r="AC9"/>
  <c r="AC8"/>
  <c r="AC7"/>
  <c r="AC6"/>
  <c r="AC5"/>
  <c r="AC4"/>
  <c r="L12" i="10"/>
  <c r="L11"/>
  <c r="L10"/>
  <c r="L9"/>
  <c r="L8"/>
  <c r="L7"/>
  <c r="L6"/>
  <c r="L5"/>
  <c r="L4"/>
  <c r="L3"/>
  <c r="L2"/>
  <c r="L1"/>
  <c r="D12"/>
  <c r="D10"/>
  <c r="D9"/>
  <c r="D8"/>
  <c r="D7"/>
  <c r="D6"/>
  <c r="D5"/>
  <c r="D4"/>
  <c r="D3"/>
  <c r="D2"/>
  <c r="D1"/>
  <c r="D11"/>
  <c r="L11" i="7"/>
  <c r="P103" i="12" l="1"/>
  <c r="Q35"/>
  <c r="T35"/>
  <c r="L25" i="11"/>
  <c r="L15" i="7"/>
  <c r="L19"/>
  <c r="L31"/>
  <c r="AA17" i="9"/>
  <c r="AA39"/>
  <c r="AA23"/>
  <c r="AA25"/>
  <c r="AA5"/>
  <c r="AA19"/>
  <c r="AA35"/>
  <c r="AA22"/>
  <c r="AA3"/>
  <c r="AA15"/>
  <c r="AA30"/>
  <c r="AA28"/>
  <c r="AA24"/>
  <c r="AA11"/>
  <c r="AA42"/>
  <c r="AA27"/>
  <c r="AA6"/>
  <c r="AA29"/>
  <c r="AA7"/>
  <c r="AA2"/>
  <c r="AA33"/>
  <c r="AA14"/>
  <c r="AA43"/>
  <c r="AA34"/>
  <c r="AA13"/>
  <c r="AA10"/>
  <c r="AA20"/>
  <c r="AA4"/>
  <c r="AA32"/>
  <c r="AA44"/>
  <c r="AA12"/>
  <c r="AA8"/>
  <c r="AA36"/>
  <c r="AA9"/>
  <c r="AA40"/>
  <c r="O11" i="7"/>
  <c r="O12"/>
  <c r="O16"/>
  <c r="O14"/>
  <c r="Z50" i="6"/>
  <c r="Z52"/>
  <c r="Z51"/>
  <c r="Z38"/>
  <c r="Z40"/>
  <c r="Z23"/>
  <c r="Z46"/>
  <c r="Z53"/>
  <c r="Z49"/>
  <c r="Z48"/>
  <c r="Z54"/>
  <c r="Z47"/>
  <c r="Z32"/>
  <c r="Z41"/>
  <c r="Z11"/>
  <c r="Z21"/>
  <c r="Z12"/>
  <c r="Z17"/>
  <c r="Z9"/>
  <c r="Z45"/>
  <c r="Z14"/>
  <c r="Z36"/>
  <c r="Z13"/>
  <c r="Z22"/>
  <c r="Z27"/>
  <c r="Z24"/>
  <c r="Z19"/>
  <c r="Z26"/>
  <c r="Z42"/>
  <c r="Z25"/>
  <c r="Z8"/>
  <c r="Z16"/>
  <c r="Z31"/>
  <c r="Z35"/>
  <c r="Z30"/>
  <c r="Z29"/>
  <c r="Z43"/>
  <c r="Z44"/>
  <c r="Z5"/>
  <c r="Z18"/>
  <c r="Z7"/>
  <c r="Z4"/>
  <c r="Z39"/>
  <c r="Z33"/>
  <c r="Z2"/>
  <c r="Z3"/>
  <c r="Z10"/>
  <c r="Z20"/>
  <c r="Z28"/>
  <c r="Z37"/>
  <c r="Z15"/>
  <c r="Z6"/>
  <c r="Z34"/>
  <c r="O13" i="7" l="1"/>
  <c r="O15" s="1"/>
  <c r="O17" s="1"/>
  <c r="I9"/>
  <c r="I8"/>
  <c r="AA31" i="5"/>
  <c r="AA35"/>
  <c r="AA32"/>
  <c r="AA26"/>
  <c r="AA27"/>
  <c r="AA29"/>
  <c r="AA34"/>
  <c r="AA30"/>
  <c r="AA70"/>
  <c r="AA71"/>
  <c r="AA73"/>
  <c r="AA74"/>
  <c r="AA72"/>
  <c r="AA47"/>
  <c r="AA48"/>
  <c r="AA50"/>
  <c r="AA46"/>
  <c r="AA51"/>
  <c r="AA49"/>
  <c r="AA8"/>
  <c r="AA9"/>
  <c r="AA79"/>
  <c r="AA78"/>
  <c r="AA64"/>
  <c r="AA63"/>
  <c r="AA65"/>
  <c r="AA66"/>
  <c r="AA52"/>
  <c r="AA53"/>
  <c r="AA18"/>
  <c r="AA17"/>
  <c r="AA7"/>
  <c r="AA10"/>
  <c r="AA6"/>
  <c r="AA2"/>
  <c r="AA3"/>
  <c r="AA12"/>
  <c r="AA15"/>
  <c r="AA4"/>
  <c r="AA5"/>
  <c r="AA16"/>
  <c r="AA28"/>
  <c r="C2" i="2"/>
  <c r="C54" s="1"/>
  <c r="AB55" i="1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AB2"/>
  <c r="B56" i="2"/>
  <c r="B58" s="1"/>
  <c r="B9" i="4" s="1"/>
  <c r="C55" i="2"/>
  <c r="C53"/>
  <c r="C51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D2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L7" i="7" l="1"/>
  <c r="C50" i="2"/>
  <c r="C52"/>
  <c r="A56"/>
  <c r="B3" i="4" s="1"/>
  <c r="D4" i="2"/>
  <c r="D5"/>
  <c r="D7"/>
  <c r="D9"/>
  <c r="D10"/>
  <c r="D12"/>
  <c r="D13"/>
  <c r="D14"/>
  <c r="D15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3"/>
  <c r="D6"/>
  <c r="D8"/>
  <c r="P8" s="1"/>
  <c r="D11"/>
  <c r="D16"/>
  <c r="P3"/>
  <c r="P4"/>
  <c r="P5"/>
  <c r="P6"/>
  <c r="P7"/>
  <c r="P9"/>
  <c r="P10"/>
  <c r="P11"/>
  <c r="P12"/>
  <c r="P13"/>
  <c r="Q58"/>
  <c r="O58"/>
  <c r="M58"/>
  <c r="K58"/>
  <c r="I58"/>
  <c r="G58"/>
  <c r="P58"/>
  <c r="N58"/>
  <c r="L58"/>
  <c r="J58"/>
  <c r="H58"/>
  <c r="F58"/>
  <c r="G3"/>
  <c r="I3"/>
  <c r="K3"/>
  <c r="M3"/>
  <c r="O3"/>
  <c r="Q3"/>
  <c r="G4"/>
  <c r="I4"/>
  <c r="K4"/>
  <c r="M4"/>
  <c r="O4"/>
  <c r="Q4"/>
  <c r="G5"/>
  <c r="I5"/>
  <c r="K5"/>
  <c r="M5"/>
  <c r="O5"/>
  <c r="Q5"/>
  <c r="G6"/>
  <c r="I6"/>
  <c r="K6"/>
  <c r="M6"/>
  <c r="O6"/>
  <c r="Q6"/>
  <c r="G7"/>
  <c r="I7"/>
  <c r="K7"/>
  <c r="M7"/>
  <c r="O7"/>
  <c r="Q7"/>
  <c r="G8"/>
  <c r="I8"/>
  <c r="K8"/>
  <c r="M8"/>
  <c r="O8"/>
  <c r="Q8"/>
  <c r="G9"/>
  <c r="I9"/>
  <c r="K9"/>
  <c r="M9"/>
  <c r="O9"/>
  <c r="Q9"/>
  <c r="G10"/>
  <c r="I10"/>
  <c r="K10"/>
  <c r="M10"/>
  <c r="O10"/>
  <c r="Q10"/>
  <c r="G11"/>
  <c r="I11"/>
  <c r="K11"/>
  <c r="M11"/>
  <c r="O11"/>
  <c r="Q11"/>
  <c r="G12"/>
  <c r="I12"/>
  <c r="K12"/>
  <c r="M12"/>
  <c r="O12"/>
  <c r="Q12"/>
  <c r="G13"/>
  <c r="I13"/>
  <c r="K13"/>
  <c r="M13"/>
  <c r="O13"/>
  <c r="Q13"/>
  <c r="P14"/>
  <c r="N14"/>
  <c r="L14"/>
  <c r="J14"/>
  <c r="H14"/>
  <c r="F14"/>
  <c r="Q14"/>
  <c r="O14"/>
  <c r="M14"/>
  <c r="K14"/>
  <c r="I14"/>
  <c r="G14"/>
  <c r="P15"/>
  <c r="N15"/>
  <c r="L15"/>
  <c r="J15"/>
  <c r="H15"/>
  <c r="F15"/>
  <c r="Q15"/>
  <c r="O15"/>
  <c r="M15"/>
  <c r="K15"/>
  <c r="I15"/>
  <c r="G15"/>
  <c r="P16"/>
  <c r="N16"/>
  <c r="L16"/>
  <c r="J16"/>
  <c r="H16"/>
  <c r="F16"/>
  <c r="Q16"/>
  <c r="O16"/>
  <c r="M16"/>
  <c r="K16"/>
  <c r="I16"/>
  <c r="G16"/>
  <c r="P17"/>
  <c r="N17"/>
  <c r="L17"/>
  <c r="J17"/>
  <c r="H17"/>
  <c r="F17"/>
  <c r="Q17"/>
  <c r="O17"/>
  <c r="M17"/>
  <c r="K17"/>
  <c r="I17"/>
  <c r="G17"/>
  <c r="P18"/>
  <c r="N18"/>
  <c r="L18"/>
  <c r="J18"/>
  <c r="H18"/>
  <c r="F18"/>
  <c r="Q18"/>
  <c r="O18"/>
  <c r="M18"/>
  <c r="K18"/>
  <c r="I18"/>
  <c r="G18"/>
  <c r="P19"/>
  <c r="N19"/>
  <c r="L19"/>
  <c r="J19"/>
  <c r="H19"/>
  <c r="F19"/>
  <c r="Q19"/>
  <c r="O19"/>
  <c r="M19"/>
  <c r="K19"/>
  <c r="I19"/>
  <c r="G19"/>
  <c r="P20"/>
  <c r="N20"/>
  <c r="L20"/>
  <c r="J20"/>
  <c r="H20"/>
  <c r="F20"/>
  <c r="Q20"/>
  <c r="O20"/>
  <c r="M20"/>
  <c r="K20"/>
  <c r="I20"/>
  <c r="G20"/>
  <c r="P21"/>
  <c r="N21"/>
  <c r="L21"/>
  <c r="J21"/>
  <c r="H21"/>
  <c r="F21"/>
  <c r="Q21"/>
  <c r="O21"/>
  <c r="M21"/>
  <c r="K21"/>
  <c r="I21"/>
  <c r="G21"/>
  <c r="P22"/>
  <c r="N22"/>
  <c r="L22"/>
  <c r="J22"/>
  <c r="H22"/>
  <c r="F22"/>
  <c r="Q22"/>
  <c r="O22"/>
  <c r="M22"/>
  <c r="K22"/>
  <c r="I22"/>
  <c r="G22"/>
  <c r="P23"/>
  <c r="N23"/>
  <c r="L23"/>
  <c r="J23"/>
  <c r="H23"/>
  <c r="F23"/>
  <c r="Q23"/>
  <c r="O23"/>
  <c r="M23"/>
  <c r="K23"/>
  <c r="I23"/>
  <c r="G23"/>
  <c r="P24"/>
  <c r="N24"/>
  <c r="L24"/>
  <c r="J24"/>
  <c r="H24"/>
  <c r="F24"/>
  <c r="Q24"/>
  <c r="O24"/>
  <c r="M24"/>
  <c r="K24"/>
  <c r="I24"/>
  <c r="G24"/>
  <c r="P25"/>
  <c r="N25"/>
  <c r="L25"/>
  <c r="J25"/>
  <c r="H25"/>
  <c r="F25"/>
  <c r="Q25"/>
  <c r="O25"/>
  <c r="M25"/>
  <c r="K25"/>
  <c r="I25"/>
  <c r="G25"/>
  <c r="P26"/>
  <c r="N26"/>
  <c r="L26"/>
  <c r="J26"/>
  <c r="H26"/>
  <c r="F26"/>
  <c r="Q26"/>
  <c r="O26"/>
  <c r="M26"/>
  <c r="K26"/>
  <c r="I26"/>
  <c r="G26"/>
  <c r="P27"/>
  <c r="N27"/>
  <c r="L27"/>
  <c r="J27"/>
  <c r="H27"/>
  <c r="F27"/>
  <c r="Q27"/>
  <c r="O27"/>
  <c r="M27"/>
  <c r="K27"/>
  <c r="I27"/>
  <c r="G27"/>
  <c r="P28"/>
  <c r="N28"/>
  <c r="L28"/>
  <c r="J28"/>
  <c r="H28"/>
  <c r="F28"/>
  <c r="Q28"/>
  <c r="O28"/>
  <c r="M28"/>
  <c r="K28"/>
  <c r="I28"/>
  <c r="G28"/>
  <c r="P29"/>
  <c r="N29"/>
  <c r="L29"/>
  <c r="J29"/>
  <c r="H29"/>
  <c r="F29"/>
  <c r="Q29"/>
  <c r="O29"/>
  <c r="M29"/>
  <c r="K29"/>
  <c r="I29"/>
  <c r="G29"/>
  <c r="P30"/>
  <c r="N30"/>
  <c r="L30"/>
  <c r="J30"/>
  <c r="H30"/>
  <c r="F30"/>
  <c r="Q30"/>
  <c r="O30"/>
  <c r="M30"/>
  <c r="K30"/>
  <c r="I30"/>
  <c r="G30"/>
  <c r="P31"/>
  <c r="N31"/>
  <c r="L31"/>
  <c r="J31"/>
  <c r="H31"/>
  <c r="F31"/>
  <c r="Q31"/>
  <c r="O31"/>
  <c r="M31"/>
  <c r="K31"/>
  <c r="I31"/>
  <c r="G31"/>
  <c r="P32"/>
  <c r="N32"/>
  <c r="L32"/>
  <c r="J32"/>
  <c r="H32"/>
  <c r="F32"/>
  <c r="Q32"/>
  <c r="O32"/>
  <c r="M32"/>
  <c r="K32"/>
  <c r="I32"/>
  <c r="G32"/>
  <c r="P33"/>
  <c r="N33"/>
  <c r="L33"/>
  <c r="J33"/>
  <c r="H33"/>
  <c r="F33"/>
  <c r="Q33"/>
  <c r="O33"/>
  <c r="M33"/>
  <c r="K33"/>
  <c r="I33"/>
  <c r="G33"/>
  <c r="P34"/>
  <c r="N34"/>
  <c r="L34"/>
  <c r="J34"/>
  <c r="H34"/>
  <c r="F34"/>
  <c r="Q34"/>
  <c r="O34"/>
  <c r="M34"/>
  <c r="K34"/>
  <c r="I34"/>
  <c r="G34"/>
  <c r="P35"/>
  <c r="N35"/>
  <c r="L35"/>
  <c r="J35"/>
  <c r="H35"/>
  <c r="F35"/>
  <c r="Q35"/>
  <c r="O35"/>
  <c r="M35"/>
  <c r="K35"/>
  <c r="I35"/>
  <c r="G35"/>
  <c r="P36"/>
  <c r="N36"/>
  <c r="L36"/>
  <c r="J36"/>
  <c r="H36"/>
  <c r="F36"/>
  <c r="Q36"/>
  <c r="O36"/>
  <c r="M36"/>
  <c r="K36"/>
  <c r="I36"/>
  <c r="G36"/>
  <c r="P37"/>
  <c r="N37"/>
  <c r="L37"/>
  <c r="J37"/>
  <c r="H37"/>
  <c r="F37"/>
  <c r="Q37"/>
  <c r="O37"/>
  <c r="M37"/>
  <c r="K37"/>
  <c r="I37"/>
  <c r="G37"/>
  <c r="P38"/>
  <c r="N38"/>
  <c r="L38"/>
  <c r="J38"/>
  <c r="H38"/>
  <c r="F38"/>
  <c r="Q38"/>
  <c r="O38"/>
  <c r="M38"/>
  <c r="K38"/>
  <c r="I38"/>
  <c r="G38"/>
  <c r="P39"/>
  <c r="N39"/>
  <c r="L39"/>
  <c r="J39"/>
  <c r="H39"/>
  <c r="F39"/>
  <c r="Q39"/>
  <c r="O39"/>
  <c r="M39"/>
  <c r="K39"/>
  <c r="I39"/>
  <c r="G39"/>
  <c r="P40"/>
  <c r="N40"/>
  <c r="L40"/>
  <c r="J40"/>
  <c r="H40"/>
  <c r="F40"/>
  <c r="Q40"/>
  <c r="O40"/>
  <c r="M40"/>
  <c r="K40"/>
  <c r="I40"/>
  <c r="G40"/>
  <c r="P41"/>
  <c r="N41"/>
  <c r="L41"/>
  <c r="J41"/>
  <c r="H41"/>
  <c r="F41"/>
  <c r="Q41"/>
  <c r="O41"/>
  <c r="M41"/>
  <c r="K41"/>
  <c r="I41"/>
  <c r="G41"/>
  <c r="P42"/>
  <c r="N42"/>
  <c r="L42"/>
  <c r="J42"/>
  <c r="H42"/>
  <c r="F42"/>
  <c r="Q42"/>
  <c r="O42"/>
  <c r="M42"/>
  <c r="K42"/>
  <c r="I42"/>
  <c r="G42"/>
  <c r="P43"/>
  <c r="N43"/>
  <c r="L43"/>
  <c r="J43"/>
  <c r="H43"/>
  <c r="F43"/>
  <c r="Q43"/>
  <c r="O43"/>
  <c r="M43"/>
  <c r="K43"/>
  <c r="I43"/>
  <c r="G43"/>
  <c r="P44"/>
  <c r="N44"/>
  <c r="L44"/>
  <c r="J44"/>
  <c r="H44"/>
  <c r="F44"/>
  <c r="Q44"/>
  <c r="O44"/>
  <c r="M44"/>
  <c r="K44"/>
  <c r="I44"/>
  <c r="G44"/>
  <c r="P45"/>
  <c r="N45"/>
  <c r="L45"/>
  <c r="J45"/>
  <c r="H45"/>
  <c r="F45"/>
  <c r="Q45"/>
  <c r="O45"/>
  <c r="M45"/>
  <c r="K45"/>
  <c r="I45"/>
  <c r="G45"/>
  <c r="P46"/>
  <c r="N46"/>
  <c r="L46"/>
  <c r="J46"/>
  <c r="H46"/>
  <c r="F46"/>
  <c r="Q46"/>
  <c r="O46"/>
  <c r="M46"/>
  <c r="K46"/>
  <c r="I46"/>
  <c r="G46"/>
  <c r="P47"/>
  <c r="N47"/>
  <c r="L47"/>
  <c r="J47"/>
  <c r="H47"/>
  <c r="F47"/>
  <c r="Q47"/>
  <c r="O47"/>
  <c r="M47"/>
  <c r="K47"/>
  <c r="I47"/>
  <c r="G47"/>
  <c r="P48"/>
  <c r="N48"/>
  <c r="L48"/>
  <c r="J48"/>
  <c r="H48"/>
  <c r="F48"/>
  <c r="Q48"/>
  <c r="O48"/>
  <c r="M48"/>
  <c r="K48"/>
  <c r="I48"/>
  <c r="G48"/>
  <c r="P49"/>
  <c r="N49"/>
  <c r="L49"/>
  <c r="J49"/>
  <c r="H49"/>
  <c r="F49"/>
  <c r="Q49"/>
  <c r="O49"/>
  <c r="M49"/>
  <c r="K49"/>
  <c r="I49"/>
  <c r="G49"/>
  <c r="P50"/>
  <c r="N50"/>
  <c r="L50"/>
  <c r="J50"/>
  <c r="H50"/>
  <c r="F50"/>
  <c r="Q50"/>
  <c r="O50"/>
  <c r="M50"/>
  <c r="K50"/>
  <c r="I50"/>
  <c r="G50"/>
  <c r="P51"/>
  <c r="N51"/>
  <c r="L51"/>
  <c r="J51"/>
  <c r="H51"/>
  <c r="F51"/>
  <c r="Q51"/>
  <c r="O51"/>
  <c r="M51"/>
  <c r="K51"/>
  <c r="I51"/>
  <c r="G51"/>
  <c r="P52"/>
  <c r="N52"/>
  <c r="L52"/>
  <c r="J52"/>
  <c r="H52"/>
  <c r="F52"/>
  <c r="Q52"/>
  <c r="O52"/>
  <c r="M52"/>
  <c r="K52"/>
  <c r="I52"/>
  <c r="G52"/>
  <c r="P53"/>
  <c r="N53"/>
  <c r="L53"/>
  <c r="J53"/>
  <c r="H53"/>
  <c r="F53"/>
  <c r="Q53"/>
  <c r="O53"/>
  <c r="M53"/>
  <c r="K53"/>
  <c r="I53"/>
  <c r="G53"/>
  <c r="P54"/>
  <c r="N54"/>
  <c r="L54"/>
  <c r="J54"/>
  <c r="H54"/>
  <c r="F54"/>
  <c r="Q54"/>
  <c r="O54"/>
  <c r="M54"/>
  <c r="K54"/>
  <c r="I54"/>
  <c r="G54"/>
  <c r="P55"/>
  <c r="N55"/>
  <c r="L55"/>
  <c r="J55"/>
  <c r="H55"/>
  <c r="F55"/>
  <c r="Q55"/>
  <c r="O55"/>
  <c r="M55"/>
  <c r="K55"/>
  <c r="I55"/>
  <c r="G55"/>
  <c r="F3"/>
  <c r="H3"/>
  <c r="J3"/>
  <c r="L3"/>
  <c r="N3"/>
  <c r="F4"/>
  <c r="H4"/>
  <c r="J4"/>
  <c r="L4"/>
  <c r="N4"/>
  <c r="F5"/>
  <c r="H5"/>
  <c r="J5"/>
  <c r="L5"/>
  <c r="N5"/>
  <c r="F6"/>
  <c r="H6"/>
  <c r="J6"/>
  <c r="L6"/>
  <c r="N6"/>
  <c r="F7"/>
  <c r="H7"/>
  <c r="J7"/>
  <c r="L7"/>
  <c r="N7"/>
  <c r="F8"/>
  <c r="H8"/>
  <c r="J8"/>
  <c r="L8"/>
  <c r="N8"/>
  <c r="F9"/>
  <c r="H9"/>
  <c r="J9"/>
  <c r="L9"/>
  <c r="N9"/>
  <c r="F10"/>
  <c r="H10"/>
  <c r="J10"/>
  <c r="L10"/>
  <c r="N10"/>
  <c r="F11"/>
  <c r="H11"/>
  <c r="J11"/>
  <c r="L11"/>
  <c r="N11"/>
  <c r="F12"/>
  <c r="H12"/>
  <c r="J12"/>
  <c r="L12"/>
  <c r="N12"/>
  <c r="F13"/>
  <c r="H13"/>
  <c r="J13"/>
  <c r="L13"/>
  <c r="N13"/>
  <c r="L56" l="1"/>
  <c r="L60" s="1"/>
  <c r="P56"/>
  <c r="P60" s="1"/>
  <c r="R58"/>
  <c r="B11" i="4" s="1"/>
  <c r="R13" i="2"/>
  <c r="R12"/>
  <c r="R10"/>
  <c r="R8"/>
  <c r="R6"/>
  <c r="R4"/>
  <c r="F56"/>
  <c r="F60" s="1"/>
  <c r="H56"/>
  <c r="H60" s="1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Q56"/>
  <c r="Q60" s="1"/>
  <c r="M56"/>
  <c r="M60" s="1"/>
  <c r="I56"/>
  <c r="I60" s="1"/>
  <c r="R11"/>
  <c r="R9"/>
  <c r="R7"/>
  <c r="R5"/>
  <c r="R3"/>
  <c r="N56"/>
  <c r="N60" s="1"/>
  <c r="J56"/>
  <c r="J60" s="1"/>
  <c r="O56"/>
  <c r="O60" s="1"/>
  <c r="K56"/>
  <c r="K60" s="1"/>
  <c r="G56"/>
  <c r="G60" s="1"/>
  <c r="R56" l="1"/>
  <c r="S58" s="1"/>
  <c r="R60"/>
</calcChain>
</file>

<file path=xl/sharedStrings.xml><?xml version="1.0" encoding="utf-8"?>
<sst xmlns="http://schemas.openxmlformats.org/spreadsheetml/2006/main" count="2770" uniqueCount="491">
  <si>
    <t>GRID</t>
  </si>
  <si>
    <t>Prefix</t>
  </si>
  <si>
    <t>Last Name</t>
  </si>
  <si>
    <t>First Name</t>
  </si>
  <si>
    <t>Middle Name</t>
  </si>
  <si>
    <t>Suffix</t>
  </si>
  <si>
    <t>Maiden Name</t>
  </si>
  <si>
    <t>Nickname</t>
  </si>
  <si>
    <t>Birth Month</t>
  </si>
  <si>
    <t>Birth Day</t>
  </si>
  <si>
    <t>Birth Year</t>
  </si>
  <si>
    <t>Death Month</t>
  </si>
  <si>
    <t>Death Day</t>
  </si>
  <si>
    <t>Death Year</t>
  </si>
  <si>
    <t>Plot</t>
  </si>
  <si>
    <t>Note</t>
  </si>
  <si>
    <t>Marker Transcription</t>
  </si>
  <si>
    <t>Has Photo</t>
  </si>
  <si>
    <t>CemeteryId</t>
  </si>
  <si>
    <t>Cemetery Name</t>
  </si>
  <si>
    <t>Cemetery City</t>
  </si>
  <si>
    <t>Cemetery County</t>
  </si>
  <si>
    <t>Cemetery State</t>
  </si>
  <si>
    <t>Cemetery Country</t>
  </si>
  <si>
    <t>L</t>
  </si>
  <si>
    <t>N</t>
  </si>
  <si>
    <t>Middleboro</t>
  </si>
  <si>
    <t>Plymouth County</t>
  </si>
  <si>
    <t>Massachusetts</t>
  </si>
  <si>
    <t>USA</t>
  </si>
  <si>
    <t>Charles</t>
  </si>
  <si>
    <t>H</t>
  </si>
  <si>
    <t>Mercy</t>
  </si>
  <si>
    <t>William</t>
  </si>
  <si>
    <t>E</t>
  </si>
  <si>
    <t>M</t>
  </si>
  <si>
    <t>W</t>
  </si>
  <si>
    <t>George</t>
  </si>
  <si>
    <t>F</t>
  </si>
  <si>
    <t>Y</t>
  </si>
  <si>
    <t>Sarah</t>
  </si>
  <si>
    <t>Mary</t>
  </si>
  <si>
    <t>A</t>
  </si>
  <si>
    <t>C</t>
  </si>
  <si>
    <t>Hannah</t>
  </si>
  <si>
    <t>Josiah</t>
  </si>
  <si>
    <t>Thomas</t>
  </si>
  <si>
    <t>Perp Care</t>
  </si>
  <si>
    <t>Interest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</si>
  <si>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</si>
  <si>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</si>
  <si>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</si>
  <si>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</si>
  <si>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</si>
  <si>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</si>
  <si>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</si>
  <si>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</si>
  <si>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</si>
  <si>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</si>
  <si>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</si>
  <si>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</si>
  <si>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Interments</t>
  </si>
  <si>
    <t>Perpetual Care per person</t>
  </si>
  <si>
    <t>Interest rate</t>
  </si>
  <si>
    <t>Amount of Fund</t>
  </si>
  <si>
    <t>annual projected income</t>
  </si>
  <si>
    <t>Arthur</t>
  </si>
  <si>
    <t>Maria</t>
  </si>
  <si>
    <t>Abbie</t>
  </si>
  <si>
    <t>Pratt</t>
  </si>
  <si>
    <t>Francis</t>
  </si>
  <si>
    <t>Jane</t>
  </si>
  <si>
    <t>Fall Brook Cemetery</t>
  </si>
  <si>
    <t>http://www.findagrave.com/cgi-bin/fg.cgi?page=cr&amp;CRid=2317771</t>
  </si>
  <si>
    <t>Herman</t>
  </si>
  <si>
    <t>infant</t>
  </si>
  <si>
    <t>Atwood</t>
  </si>
  <si>
    <t>Abigail</t>
  </si>
  <si>
    <t>Savery</t>
  </si>
  <si>
    <t>Tilson</t>
  </si>
  <si>
    <t>Elbridge</t>
  </si>
  <si>
    <t>ELBRIDGE L&lt;br&gt;Son of&lt;br&gt;Reuel C. &amp; Louisa J.&lt;br&gt;ATWOOD&lt;br&gt;Died Dec. 20, 1863&lt;br&gt;AE. 2 yrs, 4 mo. 10 days&lt;br&gt;</t>
  </si>
  <si>
    <t>Elsie</t>
  </si>
  <si>
    <t>Fremont</t>
  </si>
  <si>
    <t>Ellie</t>
  </si>
  <si>
    <t>ELSIE F.&lt;br&gt;Dau. of&lt;br&gt;Reuel C. &amp; Louisa J.&lt;br&gt;ATWOOD&lt;br&gt;Died Oct. 25, 1863&lt;br&gt;AE. 1 yr, 2 mo, 16 ds.</t>
  </si>
  <si>
    <t>Shaw</t>
  </si>
  <si>
    <t>wife of Ichabod Atwood</t>
  </si>
  <si>
    <t>Ichabod</t>
  </si>
  <si>
    <t>Lafayette</t>
  </si>
  <si>
    <t>Nathaniel</t>
  </si>
  <si>
    <t>Reuel</t>
  </si>
  <si>
    <t>Zilpah</t>
  </si>
  <si>
    <t>Shurtleff</t>
  </si>
  <si>
    <t>Bishop</t>
  </si>
  <si>
    <t>Joshua</t>
  </si>
  <si>
    <t>Kinny</t>
  </si>
  <si>
    <t>Chase</t>
  </si>
  <si>
    <t>Stillman</t>
  </si>
  <si>
    <t>Churbuck</t>
  </si>
  <si>
    <t>Ralph</t>
  </si>
  <si>
    <t>Walter</t>
  </si>
  <si>
    <t>Clark</t>
  </si>
  <si>
    <t>Harry</t>
  </si>
  <si>
    <t>daughter</t>
  </si>
  <si>
    <t>Maltiah</t>
  </si>
  <si>
    <t>Cobb</t>
  </si>
  <si>
    <t>Coggshall</t>
  </si>
  <si>
    <t>Freeborn</t>
  </si>
  <si>
    <t>Hackett</t>
  </si>
  <si>
    <t>Elijah</t>
  </si>
  <si>
    <t>Flora</t>
  </si>
  <si>
    <t>Marshall</t>
  </si>
  <si>
    <t>Hazadiah</t>
  </si>
  <si>
    <t>Rosetta</t>
  </si>
  <si>
    <t>Elmer</t>
  </si>
  <si>
    <t>Winslow</t>
  </si>
  <si>
    <t>Clarence</t>
  </si>
  <si>
    <t>Harvey</t>
  </si>
  <si>
    <t>Lucy</t>
  </si>
  <si>
    <t>Nelson</t>
  </si>
  <si>
    <t>transcriped</t>
  </si>
  <si>
    <t>photo</t>
  </si>
  <si>
    <t>Vet</t>
  </si>
  <si>
    <t>parents</t>
  </si>
  <si>
    <t>spouse</t>
  </si>
  <si>
    <t>n</t>
  </si>
  <si>
    <t>Hiller</t>
  </si>
  <si>
    <t>?</t>
  </si>
  <si>
    <t>dad</t>
  </si>
  <si>
    <t>n/a</t>
  </si>
  <si>
    <t>Ponsonby</t>
  </si>
  <si>
    <t>Freeman</t>
  </si>
  <si>
    <t>Harlow</t>
  </si>
  <si>
    <t>Frederick</t>
  </si>
  <si>
    <t>Fountain</t>
  </si>
  <si>
    <t>no</t>
  </si>
  <si>
    <t>Ezra</t>
  </si>
  <si>
    <t>y</t>
  </si>
  <si>
    <t>replace</t>
  </si>
  <si>
    <t>almost</t>
  </si>
  <si>
    <t>Soule</t>
  </si>
  <si>
    <t>Henry</t>
  </si>
  <si>
    <t>Robert</t>
  </si>
  <si>
    <t>Henrietta</t>
  </si>
  <si>
    <t>Ellsworth</t>
  </si>
  <si>
    <t>cenotaph</t>
  </si>
  <si>
    <t>Emery</t>
  </si>
  <si>
    <t>Sally</t>
  </si>
  <si>
    <t>Urial</t>
  </si>
  <si>
    <t>Lawrence</t>
  </si>
  <si>
    <t>DC</t>
  </si>
  <si>
    <t>Cushman</t>
  </si>
  <si>
    <t>Ancestry</t>
  </si>
  <si>
    <t>not a descendant - inlaw</t>
  </si>
  <si>
    <t>Appears to be unrelated to anyone.</t>
  </si>
  <si>
    <t>Might be a cousin of Hannah Cobb (Atwood) Thomas</t>
  </si>
  <si>
    <t>Ann</t>
  </si>
  <si>
    <t>Nutter</t>
  </si>
  <si>
    <t>not a descendant, but a subsequent wife of Ponsonby</t>
  </si>
  <si>
    <t>All descendants of Mary Adams (Atwood) Marshall, daughter of Ichabod Atwood Jr and granddaughter of Ichabod Atwood and Hannah Shaw. Mary was the first wife of Ponsonby Marshall.</t>
  </si>
  <si>
    <t>Ichabod ATWOOD (September 24, 1744 – August 24, 1819 – Cemetery at The Green)</t>
  </si>
  <si>
    <t>sp</t>
  </si>
  <si>
    <t>Ponsonby MARSHALL (1798 - May 21, 1871 - Cemetery at The Green)</t>
  </si>
  <si>
    <t>William Harlow MARSHALL (December 16, 1826 - October 17, 1867)</t>
  </si>
  <si>
    <t>Rosetta Jane LAWRENCE (1828 - February 28, 1862)</t>
  </si>
  <si>
    <t>Nathaniel ATWOOD (April 28, 1782 - January 26, 1858)</t>
  </si>
  <si>
    <t>Zilpah SHURTLEFF (July 21, 1782 - August 28, 1838)</t>
  </si>
  <si>
    <t>Flora ATWOOD (February 25, 1807 - December 12, 1871)</t>
  </si>
  <si>
    <t>Elijah HACKETT (November 21, 1803 - July 24, 1889)</t>
  </si>
  <si>
    <t>Reuel ATWOOD (June 21, 1811 - September 6, 1867)</t>
  </si>
  <si>
    <t>Abigail Savery TILSON (January 20, 1812 - August 8, 1893)</t>
  </si>
  <si>
    <t>descendants of Ponsonby, but not of Ichabod Atwood</t>
  </si>
  <si>
    <t>Elsie Fremont ATWOOD (August 9, 1862 - October 25, 1863)</t>
  </si>
  <si>
    <t>Elbridge ATWOOD (1865 - December 20, 1868)</t>
  </si>
  <si>
    <t>Lafayette ATWOOD (May 28, 1854 - April 30, 1909)</t>
  </si>
  <si>
    <t>Ichabod Francis ATWOOD (March 13, 1820 - October 30, 1901)</t>
  </si>
  <si>
    <t>Emery Francis ATWOOD (March 23, 1842 - June 24, 1902)</t>
  </si>
  <si>
    <t>Hannah Zilpah ATWOOD (March 29, 1852 - September 13, 1920)</t>
  </si>
  <si>
    <t>Joshua Kinny BISHOP (March 25, 1852 - January 18, 1919)</t>
  </si>
  <si>
    <t>Urial AWOOD (February 24, 1784 - December 4, 1865)</t>
  </si>
  <si>
    <t>Sally Atwood (July 14, 1792 - 1851)</t>
  </si>
  <si>
    <t>elsewhere</t>
  </si>
  <si>
    <t>Fall Brook</t>
  </si>
  <si>
    <t>Josiah Ponsonby MARSHALL (August 11, 1841 - April 20, 1922)</t>
  </si>
  <si>
    <t>Hannah L FREEMAN (March 4, 1844 - December 31, 1906)</t>
  </si>
  <si>
    <t>Hazadiah M HILLER (1827 - September 12, 1865)</t>
  </si>
  <si>
    <t>???</t>
  </si>
  <si>
    <t>Harvey Cushman THOMAS (November 18, 1788 - January 10, 1877)</t>
  </si>
  <si>
    <t>Hannah Cobb ATWOOD (February 8, 1795 - March 5, 1885)</t>
  </si>
  <si>
    <t>infant daughter THOMAS (October 4, 1872 - October 31, 1872)</t>
  </si>
  <si>
    <t>Parents are Harvey Cushman Thomas and Hannah Cobb Atwood</t>
  </si>
  <si>
    <t>Elijah Hackett THOMAS (September 13, 1855 - August 15, 1917)</t>
  </si>
  <si>
    <t>Mary ATWOOD (November 29, 1848 - ? - ?)</t>
  </si>
  <si>
    <t>George Soule COBB (May 1, 1807 - July 20, 1885)</t>
  </si>
  <si>
    <t>Maltiah Rober CLARK (1840 - December 10, 1883)</t>
  </si>
  <si>
    <t>Maria Henrietta SHAW (September 27, 1843 - April 3, 1918)</t>
  </si>
  <si>
    <t>infant daughter CLARK (February 27, 1862 - March 2, 1862)</t>
  </si>
  <si>
    <t>Henry Robert CLARK (September 28, 1866 - October 13, 1866)</t>
  </si>
  <si>
    <t>Appears to be a neighborhood family</t>
  </si>
  <si>
    <t>Winslow PRATT (November 12, 1830 - December 19, 1900)</t>
  </si>
  <si>
    <t>Mercy Ann NUTTER (August 30, 1832 - February 27, 1913)</t>
  </si>
  <si>
    <t>Elmer Ellsworth PRATT (January 31, 1861 - April 18, 1863)</t>
  </si>
  <si>
    <t>Arthur PRATT (April 29, 1871 - August 29, 1871)</t>
  </si>
  <si>
    <t>Abbie W PRATT (September 22, 1856 - April 26, 1863)</t>
  </si>
  <si>
    <t>Freeborn COGGSHALL (August 12, 1789 - August 11, 1867)</t>
  </si>
  <si>
    <t>Jane THOMAS (January 27, 1792 - May 18, 1872)</t>
  </si>
  <si>
    <t>Sarah COGGSHALL (January 15, 1821 - November 20, 1896)</t>
  </si>
  <si>
    <t>Ezra Stillman CHASE (1821 - October 10, 1897)</t>
  </si>
  <si>
    <t>memorials</t>
  </si>
  <si>
    <t>"wright" plop</t>
  </si>
  <si>
    <t>Cenotaph - buried in Union Cemetery in Carver</t>
  </si>
  <si>
    <t>doubtful here</t>
  </si>
  <si>
    <t>buried here</t>
  </si>
  <si>
    <t>no cenotaph, person buried elsewhere</t>
  </si>
  <si>
    <t>still to make</t>
  </si>
  <si>
    <t>Ansel ATWOOD</t>
  </si>
  <si>
    <t>Amasa ATWOOD</t>
  </si>
  <si>
    <t>Polly ATWOOD</t>
  </si>
  <si>
    <t>Stephen ATWOOD</t>
  </si>
  <si>
    <t>Pelham ATWOOD</t>
  </si>
  <si>
    <t>Betsey ATWOOD</t>
  </si>
  <si>
    <t>Hannah ATWOOD</t>
  </si>
  <si>
    <t>George ATWOOD</t>
  </si>
  <si>
    <t>Gardner ATWOOD</t>
  </si>
  <si>
    <t>Charles Nelson ATWOOD</t>
  </si>
  <si>
    <t>Harvey Nathaniel ATWOOD</t>
  </si>
  <si>
    <t>Flora M ATWOOD</t>
  </si>
  <si>
    <t>Benjamin S ATWOOD</t>
  </si>
  <si>
    <t>Zilpah S ATWOOD</t>
  </si>
  <si>
    <t>Elijah H ATWOOD</t>
  </si>
  <si>
    <t>Sarah Nelson THOMAS</t>
  </si>
  <si>
    <t>Nelson C THOMAS</t>
  </si>
  <si>
    <t>Atwood C THOMAS</t>
  </si>
  <si>
    <t>Harvey C THOMAS</t>
  </si>
  <si>
    <t>Hannah C THOMAS</t>
  </si>
  <si>
    <t>0 - 10 years of age</t>
  </si>
  <si>
    <t>11 - 20 years of age</t>
  </si>
  <si>
    <t>21 - 30 years of age</t>
  </si>
  <si>
    <t>31- 40 years of age</t>
  </si>
  <si>
    <t>41 - 50 years of age</t>
  </si>
  <si>
    <t>51 - 60 years of age</t>
  </si>
  <si>
    <t>61 - 70 years of age</t>
  </si>
  <si>
    <t>71 - 80 years of age</t>
  </si>
  <si>
    <t>81 - 90 years of age</t>
  </si>
  <si>
    <t>91 - 100 years of age</t>
  </si>
  <si>
    <t>cenotaphs I made in FAG, and are in chart</t>
  </si>
  <si>
    <t>9 in "second" generation</t>
  </si>
  <si>
    <t>8 in "first" generation</t>
  </si>
  <si>
    <t>15 in "third" generation</t>
  </si>
  <si>
    <t>10 in "fourth" generation</t>
  </si>
  <si>
    <t>f</t>
  </si>
  <si>
    <t>m</t>
  </si>
  <si>
    <t>Males</t>
  </si>
  <si>
    <t>Females</t>
  </si>
  <si>
    <t>Ichabod Atwood Jr (May 4, 1774 - ? - where?)</t>
  </si>
  <si>
    <t>Reuel Gardner ATWOOD (February 5, 1833 - August 19, 1908 - where?)</t>
  </si>
  <si>
    <t>remembered here, and buried elsewhere</t>
  </si>
  <si>
    <t>descendants and their families</t>
  </si>
  <si>
    <t>neighborhood families</t>
  </si>
  <si>
    <t>Descendants of Ichabod Atwood and Mary Shaw</t>
  </si>
  <si>
    <t>Parents of Abigail (Thomas) Atwood and of Nelson Thomas</t>
  </si>
  <si>
    <t>Tispaquin Street, Middleborough</t>
  </si>
  <si>
    <t>An analysis of the names associated with this burial ground</t>
  </si>
  <si>
    <t>Nelson THOMAS (September 18, 1826 - March 27, 1908)</t>
  </si>
  <si>
    <t>Abigail THOMAS (October 21, 1821 - January 7, 1906)</t>
  </si>
  <si>
    <t>Charles Frederick MARSHALL (June 23, 1861 - June 11, 1865)</t>
  </si>
  <si>
    <t>Appears to be a neighbor - MIGHT be a cousin of Hannah Cobb (Atwood) Thomas</t>
  </si>
  <si>
    <t>Descendants of Ponsonby Marshall, the husband of Mary Adams Atwood</t>
  </si>
  <si>
    <t>Born</t>
  </si>
  <si>
    <t>Herman A THOMAS (January 3, 1860 - 1925)</t>
  </si>
  <si>
    <t>Lucy Carver ATWOOD (February 26, 1835 - March 13, 1909)</t>
  </si>
  <si>
    <t>Alma</t>
  </si>
  <si>
    <t>J</t>
  </si>
  <si>
    <t>Cooke</t>
  </si>
  <si>
    <t>4 in "fifth" generation</t>
  </si>
  <si>
    <t>Clarence Elmer THOMAS</t>
  </si>
  <si>
    <t>Clarence E THOMAS (December 11, 1873 - 1958)</t>
  </si>
  <si>
    <t>The Fall Brook Cemetery measures 80 feet across the front and 60 feet to the back.</t>
  </si>
  <si>
    <t>Breakdown of the 74 names engraved here</t>
  </si>
  <si>
    <t>There are 47 stones within Fall Brook Cemetery.</t>
  </si>
  <si>
    <t>Stone #01</t>
  </si>
  <si>
    <t>Stone #02</t>
  </si>
  <si>
    <t>Stone #03</t>
  </si>
  <si>
    <t>Stone #04</t>
  </si>
  <si>
    <t>Stone #05</t>
  </si>
  <si>
    <t>Stone #06</t>
  </si>
  <si>
    <t>Stone #07</t>
  </si>
  <si>
    <t>Stone #08</t>
  </si>
  <si>
    <t>Stone #09</t>
  </si>
  <si>
    <t>Stone #10</t>
  </si>
  <si>
    <t>Stone #11</t>
  </si>
  <si>
    <t>Stone #12</t>
  </si>
  <si>
    <t>Stone #13</t>
  </si>
  <si>
    <t>Stone #14</t>
  </si>
  <si>
    <t>Stone #15</t>
  </si>
  <si>
    <t>Stone #16</t>
  </si>
  <si>
    <t>Stone #17</t>
  </si>
  <si>
    <t>Stone #18</t>
  </si>
  <si>
    <t>Stone #19</t>
  </si>
  <si>
    <t>Stone #20</t>
  </si>
  <si>
    <t>Stone #21</t>
  </si>
  <si>
    <t>Stone #22</t>
  </si>
  <si>
    <t>Stone #23</t>
  </si>
  <si>
    <t>Stone #24</t>
  </si>
  <si>
    <t>Stone #25</t>
  </si>
  <si>
    <t>Stone #26</t>
  </si>
  <si>
    <t>Stone #27</t>
  </si>
  <si>
    <t>Stone #28</t>
  </si>
  <si>
    <t>Stone #29</t>
  </si>
  <si>
    <t>Stone #30</t>
  </si>
  <si>
    <t>Stone #31</t>
  </si>
  <si>
    <t>Stone #32</t>
  </si>
  <si>
    <t>Stone #33</t>
  </si>
  <si>
    <t>Stone #34</t>
  </si>
  <si>
    <t>Stone #35</t>
  </si>
  <si>
    <t>Stone #36</t>
  </si>
  <si>
    <t>Stone #37</t>
  </si>
  <si>
    <t>Stone #38</t>
  </si>
  <si>
    <t>Stone #39</t>
  </si>
  <si>
    <t>Stone #40</t>
  </si>
  <si>
    <t>Stone #41</t>
  </si>
  <si>
    <t>Stone #42</t>
  </si>
  <si>
    <t>Stone #43</t>
  </si>
  <si>
    <t>Stone #44</t>
  </si>
  <si>
    <t>Stone #45</t>
  </si>
  <si>
    <t>Stone #46</t>
  </si>
  <si>
    <t>Stone #47</t>
  </si>
  <si>
    <t>Footmarker</t>
  </si>
  <si>
    <t>Monument</t>
  </si>
  <si>
    <t>Headstone</t>
  </si>
  <si>
    <t>U. A. / 1784 - 1865</t>
  </si>
  <si>
    <t>S. A. / 1792 - 1851</t>
  </si>
  <si>
    <t>N. A. / 1782 - 1858</t>
  </si>
  <si>
    <t>Z. A. / 1782 - 1838</t>
  </si>
  <si>
    <t>I. F. A. / 1820 - 1901</t>
  </si>
  <si>
    <t>A. T. A. / 1821 - 1906</t>
  </si>
  <si>
    <t>E. F. A. / 1842 - 1902</t>
  </si>
  <si>
    <t>Flora Hackett</t>
  </si>
  <si>
    <t>Elijah Hackett</t>
  </si>
  <si>
    <t>Arthur Pratt</t>
  </si>
  <si>
    <t>Elmer E Pratt</t>
  </si>
  <si>
    <t>Abbie Pratt</t>
  </si>
  <si>
    <t>Mercy Pratt</t>
  </si>
  <si>
    <t>Winslow Pratt</t>
  </si>
  <si>
    <t>Sister</t>
  </si>
  <si>
    <t>Brother</t>
  </si>
  <si>
    <t>Mother</t>
  </si>
  <si>
    <t>Father</t>
  </si>
  <si>
    <t>Freeborn Coggshall</t>
  </si>
  <si>
    <t>Jane Coggshall</t>
  </si>
  <si>
    <t>N. T.</t>
  </si>
  <si>
    <t>L. C. T.</t>
  </si>
  <si>
    <t>Infant</t>
  </si>
  <si>
    <t>Josiah Marshall</t>
  </si>
  <si>
    <t>Hannah Marshall</t>
  </si>
  <si>
    <t>Charles Marshall</t>
  </si>
  <si>
    <t>William Marshall</t>
  </si>
  <si>
    <t>Rosetta Marshall</t>
  </si>
  <si>
    <t>Hannah Thomas</t>
  </si>
  <si>
    <t>Harvey Thomas</t>
  </si>
  <si>
    <t>Elbridge "Ellie" Atwood</t>
  </si>
  <si>
    <t>George Cobb</t>
  </si>
  <si>
    <t>J. K. B.</t>
  </si>
  <si>
    <t>H. Z. B.</t>
  </si>
  <si>
    <t>Walter Churbuck</t>
  </si>
  <si>
    <t>Ralph Churbuck</t>
  </si>
  <si>
    <t>Hazadiah Marshall</t>
  </si>
  <si>
    <t>22 stones are headstones.</t>
  </si>
  <si>
    <t>Monuments mark collective graves and remember people who are buried elsewhere.</t>
  </si>
  <si>
    <t>Hannah (Shaw) ATWOOD (July 31, 1753 - February 23, 1848 - Cemetery at the Green)</t>
  </si>
  <si>
    <t>Elizabeth (Harlow) ATWOOD (? - ? - where?)</t>
  </si>
  <si>
    <t>Mary Adams (Atwood) MARSHALL (March 13, 1803 - March 31, 1837 - Cemetery at The Green)</t>
  </si>
  <si>
    <t>Rosetta Jane (Lawrence) MARSHALL (1828 - February 28, 1862)</t>
  </si>
  <si>
    <t>Zilpah (Shurtleff) ATWOOD (July 21, 1782 - August 28, 1838)</t>
  </si>
  <si>
    <t>Flora (Atwood) HACKETT (February 25, 1807 - December 12, 1871)</t>
  </si>
  <si>
    <t>Abigail Savery (Tilson) ATWOOD (January 20, 1812 - August 8, 1893)</t>
  </si>
  <si>
    <t>Louisa Jane (Atwood) ATWOOD (? - ? - where?)</t>
  </si>
  <si>
    <t>Lucy Carver (Atwood) THOMAS (February 26, 1835 - March 13, 1909)</t>
  </si>
  <si>
    <t>Alma J (Cooke) THOMAS ()</t>
  </si>
  <si>
    <t>Abigail (Thomas) ATWOOD (October 21, 1821 - January 7, 1906)</t>
  </si>
  <si>
    <t>Hannah Zilpah (Atwood) BISHOP (March 29, 1852 - September 13, 1920)</t>
  </si>
  <si>
    <t>Hannah Cobb (Atwood) THOMAS (February 8, 1795 - March 5, 1885)</t>
  </si>
  <si>
    <t>Jane (Thomas) COGGSHALL (January 27, 1792 - May 18, 1872)</t>
  </si>
  <si>
    <t>Sarah (Coggshall) CHASE (January 15, 1821 - November 20, 1896)</t>
  </si>
  <si>
    <t>Rebecca Conant (Vaughan) MARSHALL (November 24, 1801 - November 28, 1857 - Vaughan Cemetery)</t>
  </si>
  <si>
    <t>Hannah L (Freeman) MARSHALL (March 4, 1844 - December 31, 1906)</t>
  </si>
  <si>
    <t>Hazadiah M (Hiller) MARSHALL (1827 - September 12, 1865)</t>
  </si>
  <si>
    <t>Maria Henrietta (Shaw) CLARK (September 27, 1843 - April 3, 1918)</t>
  </si>
  <si>
    <t>Mercy Ann (Nutter) PRATT (August 30, 1832 - February 27, 1913)</t>
  </si>
  <si>
    <t>for now, she died in 1848</t>
  </si>
  <si>
    <t>UPDATE FOR VITALS OF Alma!</t>
  </si>
  <si>
    <t>Breakdown of the 48 people buried in relation to Ichabod Atwood</t>
  </si>
  <si>
    <t>Breakdown of the 48 people buried here by gender</t>
  </si>
  <si>
    <t>Breakdown of the 48 people buried here by age</t>
  </si>
  <si>
    <t>Still need to add Alma</t>
  </si>
  <si>
    <t>Breakdown of the 48 people buried here by generation</t>
  </si>
  <si>
    <t>Reuel A THOMAS (October 7, 1870 - 1948)</t>
  </si>
  <si>
    <t>UPDATE FOR VITALS OF Clarence!</t>
  </si>
  <si>
    <t>Elsie F Atwood</t>
  </si>
  <si>
    <t xml:space="preserve">7 stones are monument markers. </t>
  </si>
  <si>
    <t>18 stones are foot markers.</t>
  </si>
  <si>
    <t>Foot marker</t>
  </si>
  <si>
    <t>0 stones are footstones.</t>
  </si>
  <si>
    <t>0 stones are fieldstones.</t>
  </si>
  <si>
    <t>Atwood. Text on all 4 sides. 7 foot markers.</t>
  </si>
  <si>
    <t>Chase. Text on the front. No foot markers.</t>
  </si>
  <si>
    <t>Thomas. Text on front and back. 5 foot markers.</t>
  </si>
  <si>
    <t>Atwood. Text on 3 of the sides. 4 foot markers.</t>
  </si>
  <si>
    <t>Thomas. Text on the front. No foot markers.</t>
  </si>
  <si>
    <t xml:space="preserve">Clark. Text on the front. No foot markers. </t>
  </si>
  <si>
    <t>Bishop. Text on the front. 2 foot markers.</t>
  </si>
  <si>
    <t>Footstone</t>
  </si>
  <si>
    <t>Fieldstone</t>
  </si>
  <si>
    <t xml:space="preserve">There are 74 people identified on the 47 stones. </t>
  </si>
  <si>
    <t>There are 4 Civil War Veterans buried here</t>
  </si>
  <si>
    <t>Paul - do flags go on Monument Markers or Foot Markers?</t>
  </si>
  <si>
    <t>48 names are of people buried here.</t>
  </si>
  <si>
    <t>26 names are of people remembered here but are buried elsewhere.</t>
  </si>
  <si>
    <t>Stones 1-4 and 6-8 are affiliated with this monument.</t>
  </si>
  <si>
    <t>Stones 17-20 are affiliated with this monument.</t>
  </si>
  <si>
    <t>Stone #11 and stones 24-27 are affiliated with this monument.</t>
  </si>
  <si>
    <t>Stones 42 and 43 are affiliated with this monument.</t>
  </si>
  <si>
    <t>The 47 stones</t>
  </si>
  <si>
    <t>The 3 stones that record the 26 people remembered here but are buried elsewhere.</t>
  </si>
  <si>
    <t>"Ellie" Atwood</t>
  </si>
  <si>
    <t>The 47 stones and the 48 people buried here</t>
  </si>
  <si>
    <t>Sarah Nelson THOMAS (1852 - 1932)</t>
  </si>
  <si>
    <t>Nelson C THOMAS (1857 - 1935)</t>
  </si>
  <si>
    <t>Atwood C THOMAS (1865 - September 29, 1916)</t>
  </si>
  <si>
    <t>The order in which the 48 people died.</t>
  </si>
  <si>
    <t>fix for maiden names</t>
  </si>
  <si>
    <r>
      <t xml:space="preserve">There are </t>
    </r>
    <r>
      <rPr>
        <b/>
        <sz val="11"/>
        <color theme="1"/>
        <rFont val="Calibri"/>
        <family val="2"/>
        <scheme val="minor"/>
      </rPr>
      <t>4 Civil War Veteran</t>
    </r>
    <r>
      <rPr>
        <sz val="11"/>
        <color theme="1"/>
        <rFont val="Calibri"/>
        <family val="2"/>
        <scheme val="minor"/>
      </rPr>
      <t>s buried here</t>
    </r>
  </si>
  <si>
    <t xml:space="preserve">Polly ATWOOD (March 27, 1776 - </t>
  </si>
  <si>
    <t xml:space="preserve">Stephen ATWOOD (June 6, 1778 - </t>
  </si>
  <si>
    <t xml:space="preserve">Pelham ATWOOD (June 16, 1780 - </t>
  </si>
  <si>
    <t xml:space="preserve">Betsey ATWOOD (May 17, 1786 - </t>
  </si>
  <si>
    <t xml:space="preserve">Hannah ATWOOD (January 30, 1788 - </t>
  </si>
  <si>
    <t xml:space="preserve">George ATWOOD (August 16, 1790 - </t>
  </si>
  <si>
    <t>Mount Vernon Cemetery in Abington</t>
  </si>
  <si>
    <t xml:space="preserve">Benjamin Savery ATWOOD (June 25, 1840 - </t>
  </si>
  <si>
    <t>Colebrook Cemetery in Abington</t>
  </si>
  <si>
    <t>Polly ATWOOD (June 5, 1818 - September 7, 1818 - ?)</t>
  </si>
  <si>
    <t>Vaughan Cemetery in Middleborough</t>
  </si>
  <si>
    <t>Annie R (Marshall) CHURBUCK (May 5, 1878 - ? - where?)</t>
  </si>
  <si>
    <t>Walter Freeman CHURBUCK (August 26, 1898 - August 11, 1899)</t>
  </si>
  <si>
    <t>Ralph W CHURBUCK (May 17, 1901 - November 8, 1906)</t>
  </si>
  <si>
    <t xml:space="preserve">Ansel ATWOOD (August 24, 1770 - </t>
  </si>
  <si>
    <t xml:space="preserve">Amasa ATWOOD (April 15, 1772 - </t>
  </si>
  <si>
    <t>Gardner ATWOOD (October 21, 1809 - December 25, 1809 - ?)</t>
  </si>
  <si>
    <t>UPDATE VITALS of Alma!</t>
  </si>
  <si>
    <t xml:space="preserve">Charles Nelson ATWOOD (June 22, 1844 - </t>
  </si>
  <si>
    <t xml:space="preserve">Harvey Nathaniel ATWOOD (September 12, 1849 - </t>
  </si>
  <si>
    <t>Forrest CHURBUCK (July 30, 1872 - ? - where?)</t>
  </si>
  <si>
    <t>Mercy A. Pratt</t>
  </si>
  <si>
    <t>Union Cemetery in Carver</t>
  </si>
  <si>
    <t>Cemetery at The Green</t>
  </si>
  <si>
    <t>front</t>
  </si>
  <si>
    <t>left</t>
  </si>
  <si>
    <t>right</t>
  </si>
  <si>
    <t>back</t>
  </si>
  <si>
    <t>of Ichabod and Hannah</t>
  </si>
  <si>
    <t>of Ichabod F and Abigail T</t>
  </si>
  <si>
    <t>of Nathaniel and Zilpah</t>
  </si>
  <si>
    <t>need to add the link back</t>
  </si>
  <si>
    <t>transfer back to Anne</t>
  </si>
  <si>
    <t>cenotaphs still to make, but are in this chart</t>
  </si>
  <si>
    <t>I had made a BU.</t>
  </si>
  <si>
    <t>Colebrook Cemetery in Whitman</t>
  </si>
  <si>
    <t>maybe Lakeview Cemetery in Wayland</t>
  </si>
  <si>
    <t>Elijah H ATWOOD (January 13, 1844 - May 31, 1905 - ?)</t>
  </si>
  <si>
    <t>I need the photo</t>
  </si>
  <si>
    <t>Evergreen Cemetery in Kingston</t>
  </si>
  <si>
    <t>Reuel Gardner ATWOOD (February 5, 1833 - August 19, 1908 - Abington)</t>
  </si>
  <si>
    <t>Flora Maria ATWOOD (June 11, 1836 - January 9, 1928 - Kingston)</t>
  </si>
  <si>
    <t>Elijah H ATWOOD (January 13, 1844 - May 31, 1905 - Wayland)</t>
  </si>
  <si>
    <t>Oak Hill Cemetery in Crawfordville, IN</t>
  </si>
  <si>
    <t>Zilpah S ATWOOD (December 5, 1838 - 1909 - Crawfordville, IN)</t>
  </si>
  <si>
    <t>I need to SAC</t>
  </si>
  <si>
    <t>Gardiner ATWOOD (October 21, 1809 - December 25, 1809 - ?)</t>
  </si>
  <si>
    <t>died in Providence</t>
  </si>
  <si>
    <t>died in Montana</t>
  </si>
  <si>
    <t>Central Cemetery in Middleborough</t>
  </si>
  <si>
    <t>Harvey Cushman THOMAS (March 1, 1868 - November 26, 1952 - Central Cemetery)</t>
  </si>
  <si>
    <t>Hannah Cobb THOMAS (July 23, 1876 - September 20, 1931 - Central Cemetery)</t>
  </si>
  <si>
    <t>The 3 stones that record the 26 people remembered here but buried elsewhere.</t>
  </si>
  <si>
    <r>
      <t xml:space="preserve">Herman A THOMAS (January 3, 1860 - </t>
    </r>
    <r>
      <rPr>
        <sz val="11"/>
        <color rgb="FFFF0000"/>
        <rFont val="Calibri"/>
        <family val="2"/>
        <scheme val="minor"/>
      </rPr>
      <t>1925</t>
    </r>
    <r>
      <rPr>
        <sz val="11"/>
        <color theme="1"/>
        <rFont val="Calibri"/>
        <family val="2"/>
        <scheme val="minor"/>
      </rPr>
      <t>)</t>
    </r>
  </si>
  <si>
    <r>
      <t xml:space="preserve">Mary ATWOOD (November 29, 1848 - </t>
    </r>
    <r>
      <rPr>
        <sz val="11"/>
        <color rgb="FFFF0000"/>
        <rFont val="Calibri"/>
        <family val="2"/>
        <scheme val="minor"/>
      </rPr>
      <t>?</t>
    </r>
    <r>
      <rPr>
        <sz val="11"/>
        <color theme="1"/>
        <rFont val="Calibri"/>
        <family val="2"/>
        <scheme val="minor"/>
      </rPr>
      <t xml:space="preserve"> - ?)</t>
    </r>
  </si>
  <si>
    <r>
      <t xml:space="preserve">Reuel A THOMAS (October 7, 1870 - </t>
    </r>
    <r>
      <rPr>
        <sz val="11"/>
        <color rgb="FFFF0000"/>
        <rFont val="Calibri"/>
        <family val="2"/>
        <scheme val="minor"/>
      </rPr>
      <t>1948</t>
    </r>
    <r>
      <rPr>
        <sz val="11"/>
        <color theme="1"/>
        <rFont val="Calibri"/>
        <family val="2"/>
        <scheme val="minor"/>
      </rPr>
      <t>)</t>
    </r>
  </si>
  <si>
    <r>
      <t xml:space="preserve">Clarence E THOMAS (December 11, 1873 - </t>
    </r>
    <r>
      <rPr>
        <sz val="11"/>
        <color rgb="FFFF0000"/>
        <rFont val="Calibri"/>
        <family val="2"/>
        <scheme val="minor"/>
      </rPr>
      <t>1958</t>
    </r>
    <r>
      <rPr>
        <sz val="11"/>
        <color theme="1"/>
        <rFont val="Calibri"/>
        <family val="2"/>
        <scheme val="minor"/>
      </rPr>
      <t>)</t>
    </r>
  </si>
  <si>
    <t>Amasa ATWOOD (April 15, 1772 - May 22, 1842 - Cemetery at The Green)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</si>
</sst>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" xfId="1" applyFont="1" applyBorder="1"/>
    <xf numFmtId="44" fontId="0" fillId="0" borderId="0" xfId="1" applyFont="1" applyBorder="1"/>
    <xf numFmtId="44" fontId="0" fillId="0" borderId="2" xfId="1" applyFont="1" applyBorder="1"/>
    <xf numFmtId="44" fontId="0" fillId="0" borderId="3" xfId="1" applyFont="1" applyFill="1" applyBorder="1"/>
    <xf numFmtId="44" fontId="2" fillId="0" borderId="0" xfId="1" applyFont="1" applyFill="1" applyBorder="1"/>
    <xf numFmtId="44" fontId="3" fillId="0" borderId="0" xfId="1" applyFont="1"/>
    <xf numFmtId="44" fontId="0" fillId="0" borderId="3" xfId="1" applyFont="1" applyBorder="1"/>
    <xf numFmtId="10" fontId="3" fillId="0" borderId="0" xfId="2" applyNumberFormat="1" applyFont="1"/>
    <xf numFmtId="10" fontId="0" fillId="0" borderId="0" xfId="2" applyNumberFormat="1" applyFont="1"/>
    <xf numFmtId="0" fontId="0" fillId="2" borderId="0" xfId="0" applyFill="1"/>
    <xf numFmtId="0" fontId="0" fillId="0" borderId="0" xfId="0" applyAlignment="1">
      <alignment horizontal="left"/>
    </xf>
    <xf numFmtId="10" fontId="4" fillId="0" borderId="0" xfId="2" applyNumberFormat="1" applyFont="1"/>
    <xf numFmtId="0" fontId="5" fillId="0" borderId="0" xfId="3" applyAlignment="1" applyProtection="1"/>
    <xf numFmtId="0" fontId="0" fillId="0" borderId="0" xfId="0" applyFill="1"/>
    <xf numFmtId="0" fontId="5" fillId="0" borderId="0" xfId="3" applyFill="1" applyAlignment="1" applyProtection="1"/>
    <xf numFmtId="0" fontId="0" fillId="0" borderId="0" xfId="0" applyFill="1" applyAlignment="1">
      <alignment horizontal="left"/>
    </xf>
    <xf numFmtId="0" fontId="6" fillId="0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3" fillId="0" borderId="4" xfId="0" applyFont="1" applyBorder="1"/>
    <xf numFmtId="0" fontId="5" fillId="2" borderId="0" xfId="3" applyFill="1" applyAlignment="1" applyProtection="1"/>
    <xf numFmtId="0" fontId="7" fillId="0" borderId="0" xfId="0" applyFont="1" applyFill="1" applyAlignment="1">
      <alignment horizontal="center"/>
    </xf>
    <xf numFmtId="0" fontId="6" fillId="2" borderId="0" xfId="0" applyFont="1" applyFill="1"/>
    <xf numFmtId="0" fontId="8" fillId="7" borderId="0" xfId="0" applyFont="1" applyFill="1"/>
    <xf numFmtId="0" fontId="7" fillId="0" borderId="0" xfId="0" applyFont="1" applyFill="1" applyAlignment="1">
      <alignment horizontal="center"/>
    </xf>
    <xf numFmtId="0" fontId="6" fillId="8" borderId="0" xfId="0" applyFont="1" applyFill="1" applyAlignment="1">
      <alignment horizontal="left"/>
    </xf>
    <xf numFmtId="0" fontId="0" fillId="8" borderId="0" xfId="0" applyFill="1"/>
    <xf numFmtId="0" fontId="9" fillId="2" borderId="0" xfId="0" applyFont="1" applyFill="1"/>
    <xf numFmtId="0" fontId="7" fillId="0" borderId="3" xfId="0" applyFont="1" applyBorder="1"/>
    <xf numFmtId="0" fontId="7" fillId="0" borderId="0" xfId="0" applyFont="1" applyFill="1"/>
    <xf numFmtId="0" fontId="4" fillId="0" borderId="0" xfId="0" applyFont="1" applyFill="1"/>
    <xf numFmtId="0" fontId="0" fillId="0" borderId="4" xfId="0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/>
    <xf numFmtId="0" fontId="2" fillId="0" borderId="0" xfId="0" applyFont="1"/>
    <xf numFmtId="0" fontId="7" fillId="2" borderId="3" xfId="0" applyFont="1" applyFill="1" applyBorder="1"/>
    <xf numFmtId="0" fontId="6" fillId="2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6" fillId="0" borderId="0" xfId="0" applyFont="1"/>
    <xf numFmtId="0" fontId="4" fillId="0" borderId="0" xfId="0" applyFont="1"/>
    <xf numFmtId="0" fontId="9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2.gif"/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388371</xdr:colOff>
      <xdr:row>21</xdr:row>
      <xdr:rowOff>28575</xdr:rowOff>
    </xdr:to>
    <xdr:pic>
      <xdr:nvPicPr>
        <xdr:cNvPr id="2" name="Picture 1" descr="MAP - Fall Brook Cemeter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0"/>
          <a:ext cx="5408044" cy="402907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400052</xdr:colOff>
      <xdr:row>13</xdr:row>
      <xdr:rowOff>114300</xdr:rowOff>
    </xdr:from>
    <xdr:to>
      <xdr:col>3</xdr:col>
      <xdr:colOff>76202</xdr:colOff>
      <xdr:row>14</xdr:row>
      <xdr:rowOff>114300</xdr:rowOff>
    </xdr:to>
    <xdr:pic>
      <xdr:nvPicPr>
        <xdr:cNvPr id="3" name="Picture 2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62127" y="259080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514352</xdr:colOff>
      <xdr:row>13</xdr:row>
      <xdr:rowOff>104775</xdr:rowOff>
    </xdr:from>
    <xdr:to>
      <xdr:col>5</xdr:col>
      <xdr:colOff>190502</xdr:colOff>
      <xdr:row>14</xdr:row>
      <xdr:rowOff>104775</xdr:rowOff>
    </xdr:to>
    <xdr:pic>
      <xdr:nvPicPr>
        <xdr:cNvPr id="4" name="Picture 3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95627" y="2581275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342902</xdr:colOff>
      <xdr:row>13</xdr:row>
      <xdr:rowOff>85725</xdr:rowOff>
    </xdr:from>
    <xdr:to>
      <xdr:col>8</xdr:col>
      <xdr:colOff>19052</xdr:colOff>
      <xdr:row>14</xdr:row>
      <xdr:rowOff>85725</xdr:rowOff>
    </xdr:to>
    <xdr:pic>
      <xdr:nvPicPr>
        <xdr:cNvPr id="5" name="Picture 4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52977" y="2562225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514352</xdr:colOff>
      <xdr:row>2</xdr:row>
      <xdr:rowOff>104775</xdr:rowOff>
    </xdr:from>
    <xdr:to>
      <xdr:col>1</xdr:col>
      <xdr:colOff>190502</xdr:colOff>
      <xdr:row>3</xdr:row>
      <xdr:rowOff>104775</xdr:rowOff>
    </xdr:to>
    <xdr:pic>
      <xdr:nvPicPr>
        <xdr:cNvPr id="6" name="Picture 5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2" y="485775"/>
          <a:ext cx="285750" cy="190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388371</xdr:colOff>
      <xdr:row>21</xdr:row>
      <xdr:rowOff>28575</xdr:rowOff>
    </xdr:to>
    <xdr:pic>
      <xdr:nvPicPr>
        <xdr:cNvPr id="2" name="Picture 1" descr="MAP - Fall Brook Cemeter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0"/>
          <a:ext cx="5408044" cy="4029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0</xdr:rowOff>
    </xdr:from>
    <xdr:to>
      <xdr:col>14</xdr:col>
      <xdr:colOff>634815</xdr:colOff>
      <xdr:row>31</xdr:row>
      <xdr:rowOff>123825</xdr:rowOff>
    </xdr:to>
    <xdr:pic>
      <xdr:nvPicPr>
        <xdr:cNvPr id="2" name="Picture 1" descr="MAP - Fall Brook Cemeter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8092889" cy="6029325"/>
        </a:xfrm>
        <a:prstGeom prst="rect">
          <a:avLst/>
        </a:prstGeom>
      </xdr:spPr>
    </xdr:pic>
    <xdr:clientData/>
  </xdr:twoCellAnchor>
  <xdr:twoCellAnchor editAs="oneCell">
    <xdr:from>
      <xdr:col>12</xdr:col>
      <xdr:colOff>266700</xdr:colOff>
      <xdr:row>75</xdr:row>
      <xdr:rowOff>19050</xdr:rowOff>
    </xdr:from>
    <xdr:to>
      <xdr:col>12</xdr:col>
      <xdr:colOff>552450</xdr:colOff>
      <xdr:row>76</xdr:row>
      <xdr:rowOff>19050</xdr:rowOff>
    </xdr:to>
    <xdr:pic>
      <xdr:nvPicPr>
        <xdr:cNvPr id="3" name="Picture 2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505575" y="1430655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68</xdr:row>
      <xdr:rowOff>19050</xdr:rowOff>
    </xdr:from>
    <xdr:to>
      <xdr:col>11</xdr:col>
      <xdr:colOff>523875</xdr:colOff>
      <xdr:row>69</xdr:row>
      <xdr:rowOff>19050</xdr:rowOff>
    </xdr:to>
    <xdr:pic>
      <xdr:nvPicPr>
        <xdr:cNvPr id="4" name="Picture 3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67400" y="1297305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64</xdr:row>
      <xdr:rowOff>180975</xdr:rowOff>
    </xdr:from>
    <xdr:to>
      <xdr:col>10</xdr:col>
      <xdr:colOff>561975</xdr:colOff>
      <xdr:row>65</xdr:row>
      <xdr:rowOff>180975</xdr:rowOff>
    </xdr:to>
    <xdr:pic>
      <xdr:nvPicPr>
        <xdr:cNvPr id="5" name="Picture 4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95900" y="12372975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504825</xdr:colOff>
      <xdr:row>88</xdr:row>
      <xdr:rowOff>180975</xdr:rowOff>
    </xdr:from>
    <xdr:to>
      <xdr:col>11</xdr:col>
      <xdr:colOff>180975</xdr:colOff>
      <xdr:row>89</xdr:row>
      <xdr:rowOff>180975</xdr:rowOff>
    </xdr:to>
    <xdr:pic>
      <xdr:nvPicPr>
        <xdr:cNvPr id="6" name="Picture 5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24500" y="16944975"/>
          <a:ext cx="285750" cy="190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97</xdr:row>
      <xdr:rowOff>0</xdr:rowOff>
    </xdr:from>
    <xdr:to>
      <xdr:col>3</xdr:col>
      <xdr:colOff>171450</xdr:colOff>
      <xdr:row>98</xdr:row>
      <xdr:rowOff>0</xdr:rowOff>
    </xdr:to>
    <xdr:pic>
      <xdr:nvPicPr>
        <xdr:cNvPr id="1025" name="Picture 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9810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171450</xdr:colOff>
      <xdr:row>99</xdr:row>
      <xdr:rowOff>0</xdr:rowOff>
    </xdr:to>
    <xdr:pic>
      <xdr:nvPicPr>
        <xdr:cNvPr id="1026" name="Picture 2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0001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171450</xdr:colOff>
      <xdr:row>100</xdr:row>
      <xdr:rowOff>0</xdr:rowOff>
    </xdr:to>
    <xdr:pic>
      <xdr:nvPicPr>
        <xdr:cNvPr id="1027" name="Picture 3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0191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171450</xdr:colOff>
      <xdr:row>104</xdr:row>
      <xdr:rowOff>0</xdr:rowOff>
    </xdr:to>
    <xdr:pic>
      <xdr:nvPicPr>
        <xdr:cNvPr id="1028" name="Picture 4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0953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171450</xdr:colOff>
      <xdr:row>105</xdr:row>
      <xdr:rowOff>0</xdr:rowOff>
    </xdr:to>
    <xdr:pic>
      <xdr:nvPicPr>
        <xdr:cNvPr id="1029" name="Picture 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1144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171450</xdr:colOff>
      <xdr:row>106</xdr:row>
      <xdr:rowOff>0</xdr:rowOff>
    </xdr:to>
    <xdr:pic>
      <xdr:nvPicPr>
        <xdr:cNvPr id="1030" name="Picture 6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1334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171450</xdr:colOff>
      <xdr:row>107</xdr:row>
      <xdr:rowOff>0</xdr:rowOff>
    </xdr:to>
    <xdr:pic>
      <xdr:nvPicPr>
        <xdr:cNvPr id="1031" name="Picture 7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1525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171450</xdr:colOff>
      <xdr:row>109</xdr:row>
      <xdr:rowOff>0</xdr:rowOff>
    </xdr:to>
    <xdr:pic>
      <xdr:nvPicPr>
        <xdr:cNvPr id="1032" name="Picture 8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190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171450</xdr:colOff>
      <xdr:row>110</xdr:row>
      <xdr:rowOff>0</xdr:rowOff>
    </xdr:to>
    <xdr:pic>
      <xdr:nvPicPr>
        <xdr:cNvPr id="1033" name="Picture 9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2096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171450</xdr:colOff>
      <xdr:row>113</xdr:row>
      <xdr:rowOff>0</xdr:rowOff>
    </xdr:to>
    <xdr:pic>
      <xdr:nvPicPr>
        <xdr:cNvPr id="1034" name="Picture 10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2668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171450</xdr:colOff>
      <xdr:row>114</xdr:row>
      <xdr:rowOff>0</xdr:rowOff>
    </xdr:to>
    <xdr:pic>
      <xdr:nvPicPr>
        <xdr:cNvPr id="1035" name="Picture 1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2858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171450</xdr:colOff>
      <xdr:row>115</xdr:row>
      <xdr:rowOff>0</xdr:rowOff>
    </xdr:to>
    <xdr:pic>
      <xdr:nvPicPr>
        <xdr:cNvPr id="1036" name="Picture 12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3049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171450</xdr:colOff>
      <xdr:row>116</xdr:row>
      <xdr:rowOff>0</xdr:rowOff>
    </xdr:to>
    <xdr:pic>
      <xdr:nvPicPr>
        <xdr:cNvPr id="1037" name="Picture 13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3239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171450</xdr:colOff>
      <xdr:row>120</xdr:row>
      <xdr:rowOff>0</xdr:rowOff>
    </xdr:to>
    <xdr:pic>
      <xdr:nvPicPr>
        <xdr:cNvPr id="1038" name="Picture 14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4001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171450</xdr:colOff>
      <xdr:row>124</xdr:row>
      <xdr:rowOff>0</xdr:rowOff>
    </xdr:to>
    <xdr:pic>
      <xdr:nvPicPr>
        <xdr:cNvPr id="1039" name="Picture 1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4763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171450</xdr:colOff>
      <xdr:row>133</xdr:row>
      <xdr:rowOff>0</xdr:rowOff>
    </xdr:to>
    <xdr:pic>
      <xdr:nvPicPr>
        <xdr:cNvPr id="1040" name="Picture 16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6287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171450</xdr:colOff>
      <xdr:row>135</xdr:row>
      <xdr:rowOff>0</xdr:rowOff>
    </xdr:to>
    <xdr:pic>
      <xdr:nvPicPr>
        <xdr:cNvPr id="1041" name="Picture 17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6668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171450</xdr:colOff>
      <xdr:row>136</xdr:row>
      <xdr:rowOff>0</xdr:rowOff>
    </xdr:to>
    <xdr:pic>
      <xdr:nvPicPr>
        <xdr:cNvPr id="1042" name="Picture 18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6859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171450</xdr:colOff>
      <xdr:row>137</xdr:row>
      <xdr:rowOff>0</xdr:rowOff>
    </xdr:to>
    <xdr:pic>
      <xdr:nvPicPr>
        <xdr:cNvPr id="1043" name="Picture 19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7049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171450</xdr:colOff>
      <xdr:row>140</xdr:row>
      <xdr:rowOff>0</xdr:rowOff>
    </xdr:to>
    <xdr:pic>
      <xdr:nvPicPr>
        <xdr:cNvPr id="1044" name="Picture 20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7621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171450</xdr:colOff>
      <xdr:row>141</xdr:row>
      <xdr:rowOff>0</xdr:rowOff>
    </xdr:to>
    <xdr:pic>
      <xdr:nvPicPr>
        <xdr:cNvPr id="1045" name="Picture 2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7811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171450</xdr:colOff>
      <xdr:row>142</xdr:row>
      <xdr:rowOff>0</xdr:rowOff>
    </xdr:to>
    <xdr:pic>
      <xdr:nvPicPr>
        <xdr:cNvPr id="1046" name="Picture 22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8002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171450</xdr:colOff>
      <xdr:row>146</xdr:row>
      <xdr:rowOff>0</xdr:rowOff>
    </xdr:to>
    <xdr:pic>
      <xdr:nvPicPr>
        <xdr:cNvPr id="1047" name="Picture 23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8764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148</xdr:row>
      <xdr:rowOff>0</xdr:rowOff>
    </xdr:from>
    <xdr:to>
      <xdr:col>3</xdr:col>
      <xdr:colOff>171450</xdr:colOff>
      <xdr:row>149</xdr:row>
      <xdr:rowOff>0</xdr:rowOff>
    </xdr:to>
    <xdr:pic>
      <xdr:nvPicPr>
        <xdr:cNvPr id="1048" name="Picture 24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9526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171450</xdr:colOff>
      <xdr:row>150</xdr:row>
      <xdr:rowOff>0</xdr:rowOff>
    </xdr:to>
    <xdr:pic>
      <xdr:nvPicPr>
        <xdr:cNvPr id="1049" name="Picture 2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9716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171450</xdr:colOff>
      <xdr:row>153</xdr:row>
      <xdr:rowOff>0</xdr:rowOff>
    </xdr:to>
    <xdr:pic>
      <xdr:nvPicPr>
        <xdr:cNvPr id="1050" name="Picture 26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0478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171450</xdr:colOff>
      <xdr:row>154</xdr:row>
      <xdr:rowOff>0</xdr:rowOff>
    </xdr:to>
    <xdr:pic>
      <xdr:nvPicPr>
        <xdr:cNvPr id="1051" name="Picture 27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0669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171450</xdr:colOff>
      <xdr:row>155</xdr:row>
      <xdr:rowOff>0</xdr:rowOff>
    </xdr:to>
    <xdr:pic>
      <xdr:nvPicPr>
        <xdr:cNvPr id="1052" name="Picture 28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0859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171450</xdr:colOff>
      <xdr:row>156</xdr:row>
      <xdr:rowOff>0</xdr:rowOff>
    </xdr:to>
    <xdr:pic>
      <xdr:nvPicPr>
        <xdr:cNvPr id="1053" name="Picture 29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1050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171450</xdr:colOff>
      <xdr:row>160</xdr:row>
      <xdr:rowOff>0</xdr:rowOff>
    </xdr:to>
    <xdr:pic>
      <xdr:nvPicPr>
        <xdr:cNvPr id="1054" name="Picture 30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2002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171450</xdr:colOff>
      <xdr:row>161</xdr:row>
      <xdr:rowOff>0</xdr:rowOff>
    </xdr:to>
    <xdr:pic>
      <xdr:nvPicPr>
        <xdr:cNvPr id="1055" name="Picture 3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2193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171450</xdr:colOff>
      <xdr:row>164</xdr:row>
      <xdr:rowOff>0</xdr:rowOff>
    </xdr:to>
    <xdr:pic>
      <xdr:nvPicPr>
        <xdr:cNvPr id="1056" name="Picture 32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2764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171450</xdr:colOff>
      <xdr:row>165</xdr:row>
      <xdr:rowOff>0</xdr:rowOff>
    </xdr:to>
    <xdr:pic>
      <xdr:nvPicPr>
        <xdr:cNvPr id="1057" name="Picture 33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2955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171450</xdr:colOff>
      <xdr:row>166</xdr:row>
      <xdr:rowOff>0</xdr:rowOff>
    </xdr:to>
    <xdr:pic>
      <xdr:nvPicPr>
        <xdr:cNvPr id="1058" name="Picture 34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3145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171450</xdr:colOff>
      <xdr:row>169</xdr:row>
      <xdr:rowOff>0</xdr:rowOff>
    </xdr:to>
    <xdr:pic>
      <xdr:nvPicPr>
        <xdr:cNvPr id="1059" name="Picture 3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4098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171450</xdr:colOff>
      <xdr:row>172</xdr:row>
      <xdr:rowOff>0</xdr:rowOff>
    </xdr:to>
    <xdr:pic>
      <xdr:nvPicPr>
        <xdr:cNvPr id="1060" name="Picture 36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4860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171450</xdr:colOff>
      <xdr:row>173</xdr:row>
      <xdr:rowOff>0</xdr:rowOff>
    </xdr:to>
    <xdr:pic>
      <xdr:nvPicPr>
        <xdr:cNvPr id="1061" name="Picture 37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5050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171450</xdr:colOff>
      <xdr:row>174</xdr:row>
      <xdr:rowOff>0</xdr:rowOff>
    </xdr:to>
    <xdr:pic>
      <xdr:nvPicPr>
        <xdr:cNvPr id="1062" name="Picture 38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5241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171450</xdr:colOff>
      <xdr:row>175</xdr:row>
      <xdr:rowOff>0</xdr:rowOff>
    </xdr:to>
    <xdr:pic>
      <xdr:nvPicPr>
        <xdr:cNvPr id="1063" name="Picture 39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5431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171450</xdr:colOff>
      <xdr:row>178</xdr:row>
      <xdr:rowOff>0</xdr:rowOff>
    </xdr:to>
    <xdr:pic>
      <xdr:nvPicPr>
        <xdr:cNvPr id="1064" name="Picture 40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6193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178</xdr:row>
      <xdr:rowOff>0</xdr:rowOff>
    </xdr:from>
    <xdr:to>
      <xdr:col>3</xdr:col>
      <xdr:colOff>171450</xdr:colOff>
      <xdr:row>179</xdr:row>
      <xdr:rowOff>0</xdr:rowOff>
    </xdr:to>
    <xdr:pic>
      <xdr:nvPicPr>
        <xdr:cNvPr id="1065" name="Picture 4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6384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179</xdr:row>
      <xdr:rowOff>0</xdr:rowOff>
    </xdr:from>
    <xdr:to>
      <xdr:col>3</xdr:col>
      <xdr:colOff>171450</xdr:colOff>
      <xdr:row>180</xdr:row>
      <xdr:rowOff>0</xdr:rowOff>
    </xdr:to>
    <xdr:pic>
      <xdr:nvPicPr>
        <xdr:cNvPr id="1066" name="Picture 42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6574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180</xdr:row>
      <xdr:rowOff>0</xdr:rowOff>
    </xdr:from>
    <xdr:to>
      <xdr:col>3</xdr:col>
      <xdr:colOff>171450</xdr:colOff>
      <xdr:row>181</xdr:row>
      <xdr:rowOff>0</xdr:rowOff>
    </xdr:to>
    <xdr:pic>
      <xdr:nvPicPr>
        <xdr:cNvPr id="1067" name="Picture 43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67652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181</xdr:row>
      <xdr:rowOff>0</xdr:rowOff>
    </xdr:from>
    <xdr:to>
      <xdr:col>3</xdr:col>
      <xdr:colOff>171450</xdr:colOff>
      <xdr:row>182</xdr:row>
      <xdr:rowOff>0</xdr:rowOff>
    </xdr:to>
    <xdr:pic>
      <xdr:nvPicPr>
        <xdr:cNvPr id="1068" name="Picture 44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26955750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2505075</xdr:colOff>
      <xdr:row>171</xdr:row>
      <xdr:rowOff>9525</xdr:rowOff>
    </xdr:from>
    <xdr:to>
      <xdr:col>10</xdr:col>
      <xdr:colOff>2790825</xdr:colOff>
      <xdr:row>172</xdr:row>
      <xdr:rowOff>9525</xdr:rowOff>
    </xdr:to>
    <xdr:pic>
      <xdr:nvPicPr>
        <xdr:cNvPr id="47" name="Picture 46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62475" y="2434590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3581400</xdr:colOff>
      <xdr:row>97</xdr:row>
      <xdr:rowOff>9525</xdr:rowOff>
    </xdr:from>
    <xdr:to>
      <xdr:col>10</xdr:col>
      <xdr:colOff>3867150</xdr:colOff>
      <xdr:row>98</xdr:row>
      <xdr:rowOff>9525</xdr:rowOff>
    </xdr:to>
    <xdr:pic>
      <xdr:nvPicPr>
        <xdr:cNvPr id="48" name="Picture 47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38800" y="929640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2143125</xdr:colOff>
      <xdr:row>155</xdr:row>
      <xdr:rowOff>0</xdr:rowOff>
    </xdr:from>
    <xdr:to>
      <xdr:col>10</xdr:col>
      <xdr:colOff>2428875</xdr:colOff>
      <xdr:row>156</xdr:row>
      <xdr:rowOff>0</xdr:rowOff>
    </xdr:to>
    <xdr:pic>
      <xdr:nvPicPr>
        <xdr:cNvPr id="50" name="Picture 49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0525" y="20526375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2895600</xdr:colOff>
      <xdr:row>115</xdr:row>
      <xdr:rowOff>9525</xdr:rowOff>
    </xdr:from>
    <xdr:to>
      <xdr:col>10</xdr:col>
      <xdr:colOff>3181350</xdr:colOff>
      <xdr:row>116</xdr:row>
      <xdr:rowOff>9525</xdr:rowOff>
    </xdr:to>
    <xdr:pic>
      <xdr:nvPicPr>
        <xdr:cNvPr id="51" name="Picture 50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1272540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89</xdr:row>
      <xdr:rowOff>19050</xdr:rowOff>
    </xdr:from>
    <xdr:to>
      <xdr:col>4</xdr:col>
      <xdr:colOff>38100</xdr:colOff>
      <xdr:row>90</xdr:row>
      <xdr:rowOff>19050</xdr:rowOff>
    </xdr:to>
    <xdr:pic>
      <xdr:nvPicPr>
        <xdr:cNvPr id="53" name="Picture 52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81050" y="778192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90</xdr:row>
      <xdr:rowOff>0</xdr:rowOff>
    </xdr:from>
    <xdr:to>
      <xdr:col>4</xdr:col>
      <xdr:colOff>57150</xdr:colOff>
      <xdr:row>91</xdr:row>
      <xdr:rowOff>0</xdr:rowOff>
    </xdr:to>
    <xdr:pic>
      <xdr:nvPicPr>
        <xdr:cNvPr id="54" name="Picture 53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00100" y="7953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3990975</xdr:colOff>
      <xdr:row>89</xdr:row>
      <xdr:rowOff>9525</xdr:rowOff>
    </xdr:from>
    <xdr:to>
      <xdr:col>10</xdr:col>
      <xdr:colOff>4276725</xdr:colOff>
      <xdr:row>90</xdr:row>
      <xdr:rowOff>9525</xdr:rowOff>
    </xdr:to>
    <xdr:pic>
      <xdr:nvPicPr>
        <xdr:cNvPr id="55" name="Picture 54" descr="usflag3Small!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7772400"/>
          <a:ext cx="28575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4</xdr:col>
      <xdr:colOff>47625</xdr:colOff>
      <xdr:row>92</xdr:row>
      <xdr:rowOff>0</xdr:rowOff>
    </xdr:to>
    <xdr:pic>
      <xdr:nvPicPr>
        <xdr:cNvPr id="56" name="Picture 55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143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4</xdr:col>
      <xdr:colOff>47625</xdr:colOff>
      <xdr:row>93</xdr:row>
      <xdr:rowOff>0</xdr:rowOff>
    </xdr:to>
    <xdr:pic>
      <xdr:nvPicPr>
        <xdr:cNvPr id="57" name="Picture 56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334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4</xdr:col>
      <xdr:colOff>47625</xdr:colOff>
      <xdr:row>94</xdr:row>
      <xdr:rowOff>0</xdr:rowOff>
    </xdr:to>
    <xdr:pic>
      <xdr:nvPicPr>
        <xdr:cNvPr id="58" name="Picture 57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524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4</xdr:col>
      <xdr:colOff>47625</xdr:colOff>
      <xdr:row>95</xdr:row>
      <xdr:rowOff>0</xdr:rowOff>
    </xdr:to>
    <xdr:pic>
      <xdr:nvPicPr>
        <xdr:cNvPr id="59" name="Picture 58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715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4</xdr:col>
      <xdr:colOff>47625</xdr:colOff>
      <xdr:row>96</xdr:row>
      <xdr:rowOff>0</xdr:rowOff>
    </xdr:to>
    <xdr:pic>
      <xdr:nvPicPr>
        <xdr:cNvPr id="60" name="Picture 59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8905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4</xdr:col>
      <xdr:colOff>47625</xdr:colOff>
      <xdr:row>97</xdr:row>
      <xdr:rowOff>0</xdr:rowOff>
    </xdr:to>
    <xdr:pic>
      <xdr:nvPicPr>
        <xdr:cNvPr id="61" name="Picture 60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9096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4</xdr:col>
      <xdr:colOff>47625</xdr:colOff>
      <xdr:row>101</xdr:row>
      <xdr:rowOff>0</xdr:rowOff>
    </xdr:to>
    <xdr:pic>
      <xdr:nvPicPr>
        <xdr:cNvPr id="62" name="Picture 61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9858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4</xdr:col>
      <xdr:colOff>47625</xdr:colOff>
      <xdr:row>102</xdr:row>
      <xdr:rowOff>0</xdr:rowOff>
    </xdr:to>
    <xdr:pic>
      <xdr:nvPicPr>
        <xdr:cNvPr id="63" name="Picture 62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0048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4</xdr:col>
      <xdr:colOff>47625</xdr:colOff>
      <xdr:row>103</xdr:row>
      <xdr:rowOff>0</xdr:rowOff>
    </xdr:to>
    <xdr:pic>
      <xdr:nvPicPr>
        <xdr:cNvPr id="64" name="Picture 63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0239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4</xdr:col>
      <xdr:colOff>47625</xdr:colOff>
      <xdr:row>108</xdr:row>
      <xdr:rowOff>0</xdr:rowOff>
    </xdr:to>
    <xdr:pic>
      <xdr:nvPicPr>
        <xdr:cNvPr id="65" name="Picture 64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1191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4</xdr:col>
      <xdr:colOff>47625</xdr:colOff>
      <xdr:row>111</xdr:row>
      <xdr:rowOff>0</xdr:rowOff>
    </xdr:to>
    <xdr:pic>
      <xdr:nvPicPr>
        <xdr:cNvPr id="66" name="Picture 65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1763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116</xdr:row>
      <xdr:rowOff>0</xdr:rowOff>
    </xdr:from>
    <xdr:to>
      <xdr:col>4</xdr:col>
      <xdr:colOff>47625</xdr:colOff>
      <xdr:row>117</xdr:row>
      <xdr:rowOff>0</xdr:rowOff>
    </xdr:to>
    <xdr:pic>
      <xdr:nvPicPr>
        <xdr:cNvPr id="67" name="Picture 66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2906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4</xdr:col>
      <xdr:colOff>47625</xdr:colOff>
      <xdr:row>118</xdr:row>
      <xdr:rowOff>0</xdr:rowOff>
    </xdr:to>
    <xdr:pic>
      <xdr:nvPicPr>
        <xdr:cNvPr id="68" name="Picture 67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3096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4</xdr:col>
      <xdr:colOff>47625</xdr:colOff>
      <xdr:row>119</xdr:row>
      <xdr:rowOff>0</xdr:rowOff>
    </xdr:to>
    <xdr:pic>
      <xdr:nvPicPr>
        <xdr:cNvPr id="69" name="Picture 68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3287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4</xdr:col>
      <xdr:colOff>47625</xdr:colOff>
      <xdr:row>121</xdr:row>
      <xdr:rowOff>0</xdr:rowOff>
    </xdr:to>
    <xdr:pic>
      <xdr:nvPicPr>
        <xdr:cNvPr id="70" name="Picture 69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3668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4</xdr:col>
      <xdr:colOff>47625</xdr:colOff>
      <xdr:row>122</xdr:row>
      <xdr:rowOff>0</xdr:rowOff>
    </xdr:to>
    <xdr:pic>
      <xdr:nvPicPr>
        <xdr:cNvPr id="71" name="Picture 70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3858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4</xdr:col>
      <xdr:colOff>47625</xdr:colOff>
      <xdr:row>127</xdr:row>
      <xdr:rowOff>0</xdr:rowOff>
    </xdr:to>
    <xdr:pic>
      <xdr:nvPicPr>
        <xdr:cNvPr id="74" name="Picture 73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4620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4</xdr:col>
      <xdr:colOff>47625</xdr:colOff>
      <xdr:row>128</xdr:row>
      <xdr:rowOff>0</xdr:rowOff>
    </xdr:to>
    <xdr:pic>
      <xdr:nvPicPr>
        <xdr:cNvPr id="75" name="Picture 74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4811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4</xdr:col>
      <xdr:colOff>47625</xdr:colOff>
      <xdr:row>129</xdr:row>
      <xdr:rowOff>0</xdr:rowOff>
    </xdr:to>
    <xdr:pic>
      <xdr:nvPicPr>
        <xdr:cNvPr id="76" name="Picture 75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5001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4</xdr:col>
      <xdr:colOff>47625</xdr:colOff>
      <xdr:row>130</xdr:row>
      <xdr:rowOff>0</xdr:rowOff>
    </xdr:to>
    <xdr:pic>
      <xdr:nvPicPr>
        <xdr:cNvPr id="77" name="Picture 76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5192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4</xdr:col>
      <xdr:colOff>47625</xdr:colOff>
      <xdr:row>131</xdr:row>
      <xdr:rowOff>0</xdr:rowOff>
    </xdr:to>
    <xdr:pic>
      <xdr:nvPicPr>
        <xdr:cNvPr id="78" name="Picture 77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5382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4</xdr:col>
      <xdr:colOff>47625</xdr:colOff>
      <xdr:row>134</xdr:row>
      <xdr:rowOff>0</xdr:rowOff>
    </xdr:to>
    <xdr:pic>
      <xdr:nvPicPr>
        <xdr:cNvPr id="80" name="Picture 79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5954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4</xdr:col>
      <xdr:colOff>47625</xdr:colOff>
      <xdr:row>138</xdr:row>
      <xdr:rowOff>0</xdr:rowOff>
    </xdr:to>
    <xdr:pic>
      <xdr:nvPicPr>
        <xdr:cNvPr id="81" name="Picture 80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6716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4</xdr:col>
      <xdr:colOff>47625</xdr:colOff>
      <xdr:row>139</xdr:row>
      <xdr:rowOff>0</xdr:rowOff>
    </xdr:to>
    <xdr:pic>
      <xdr:nvPicPr>
        <xdr:cNvPr id="82" name="Picture 81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6906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4</xdr:col>
      <xdr:colOff>47625</xdr:colOff>
      <xdr:row>143</xdr:row>
      <xdr:rowOff>0</xdr:rowOff>
    </xdr:to>
    <xdr:pic>
      <xdr:nvPicPr>
        <xdr:cNvPr id="83" name="Picture 82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7668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4</xdr:col>
      <xdr:colOff>47625</xdr:colOff>
      <xdr:row>144</xdr:row>
      <xdr:rowOff>0</xdr:rowOff>
    </xdr:to>
    <xdr:pic>
      <xdr:nvPicPr>
        <xdr:cNvPr id="84" name="Picture 83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78593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4</xdr:col>
      <xdr:colOff>47625</xdr:colOff>
      <xdr:row>145</xdr:row>
      <xdr:rowOff>0</xdr:rowOff>
    </xdr:to>
    <xdr:pic>
      <xdr:nvPicPr>
        <xdr:cNvPr id="85" name="Picture 84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8049875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4</xdr:col>
      <xdr:colOff>47625</xdr:colOff>
      <xdr:row>7</xdr:row>
      <xdr:rowOff>190500</xdr:rowOff>
    </xdr:to>
    <xdr:pic>
      <xdr:nvPicPr>
        <xdr:cNvPr id="86" name="Picture 85" descr="heartSmall!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0575" y="1390650"/>
          <a:ext cx="228600" cy="190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171450</xdr:colOff>
      <xdr:row>9</xdr:row>
      <xdr:rowOff>0</xdr:rowOff>
    </xdr:to>
    <xdr:pic>
      <xdr:nvPicPr>
        <xdr:cNvPr id="87" name="Picture 1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1590675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124</xdr:row>
      <xdr:rowOff>0</xdr:rowOff>
    </xdr:from>
    <xdr:to>
      <xdr:col>3</xdr:col>
      <xdr:colOff>171450</xdr:colOff>
      <xdr:row>125</xdr:row>
      <xdr:rowOff>0</xdr:rowOff>
    </xdr:to>
    <xdr:pic>
      <xdr:nvPicPr>
        <xdr:cNvPr id="88" name="Picture 1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23002875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171450</xdr:colOff>
      <xdr:row>126</xdr:row>
      <xdr:rowOff>0</xdr:rowOff>
    </xdr:to>
    <xdr:pic>
      <xdr:nvPicPr>
        <xdr:cNvPr id="89" name="Picture 1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23193375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171450</xdr:colOff>
      <xdr:row>132</xdr:row>
      <xdr:rowOff>0</xdr:rowOff>
    </xdr:to>
    <xdr:pic>
      <xdr:nvPicPr>
        <xdr:cNvPr id="90" name="Picture 16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24717375"/>
          <a:ext cx="171450" cy="19050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171450</xdr:colOff>
      <xdr:row>123</xdr:row>
      <xdr:rowOff>0</xdr:rowOff>
    </xdr:to>
    <xdr:pic>
      <xdr:nvPicPr>
        <xdr:cNvPr id="91" name="Picture 15" descr="http://www.findagrave.com/icons2/icons20/headstone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38350" y="23193375"/>
          <a:ext cx="171450" cy="190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dagrave.com/cgi-bin/fg.cgi?page=gr&amp;GRid=61428245" TargetMode="External"/><Relationship Id="rId18" Type="http://schemas.openxmlformats.org/officeDocument/2006/relationships/hyperlink" Target="http://www.findagrave.com/cgi-bin/fg.cgi?page=gr&amp;GRid=76479430" TargetMode="External"/><Relationship Id="rId26" Type="http://schemas.openxmlformats.org/officeDocument/2006/relationships/hyperlink" Target="http://www.findagrave.com/cgi-bin/fg.cgi?page=gr&amp;GRid=76479217" TargetMode="External"/><Relationship Id="rId39" Type="http://schemas.openxmlformats.org/officeDocument/2006/relationships/hyperlink" Target="http://www.findagrave.com/cgi-bin/fg.cgi?page=gr&amp;GRid=76479769" TargetMode="External"/><Relationship Id="rId21" Type="http://schemas.openxmlformats.org/officeDocument/2006/relationships/hyperlink" Target="http://www.findagrave.com/cgi-bin/fg.cgi?page=gr&amp;GRid=76479336" TargetMode="External"/><Relationship Id="rId34" Type="http://schemas.openxmlformats.org/officeDocument/2006/relationships/hyperlink" Target="http://www.findagrave.com/cgi-bin/fg.cgi?page=gr&amp;GRid=76479709" TargetMode="External"/><Relationship Id="rId42" Type="http://schemas.openxmlformats.org/officeDocument/2006/relationships/hyperlink" Target="http://www.findagrave.com/cgi-bin/fg.cgi?page=gr&amp;GRid=76210604" TargetMode="External"/><Relationship Id="rId47" Type="http://schemas.openxmlformats.org/officeDocument/2006/relationships/hyperlink" Target="http://trees.ancestry.com/tree/51343464/person/13205272007" TargetMode="External"/><Relationship Id="rId50" Type="http://schemas.openxmlformats.org/officeDocument/2006/relationships/hyperlink" Target="http://trees.ancestry.com/tree/51343464/person/13205326400" TargetMode="External"/><Relationship Id="rId55" Type="http://schemas.openxmlformats.org/officeDocument/2006/relationships/hyperlink" Target="http://trees.ancestry.com/tree/51343464/person/13205536013" TargetMode="External"/><Relationship Id="rId63" Type="http://schemas.openxmlformats.org/officeDocument/2006/relationships/hyperlink" Target="http://trees.ancestry.com/tree/51343464/person/13205772424" TargetMode="External"/><Relationship Id="rId68" Type="http://schemas.openxmlformats.org/officeDocument/2006/relationships/hyperlink" Target="http://trees.ancestry.com/tree/51343464/person/13198102573" TargetMode="External"/><Relationship Id="rId76" Type="http://schemas.openxmlformats.org/officeDocument/2006/relationships/hyperlink" Target="http://trees.ancestry.com/tree/51343464/person/13198170064" TargetMode="External"/><Relationship Id="rId84" Type="http://schemas.openxmlformats.org/officeDocument/2006/relationships/hyperlink" Target="http://trees.ancestry.com/tree/51343464/person/13205050665" TargetMode="External"/><Relationship Id="rId89" Type="http://schemas.openxmlformats.org/officeDocument/2006/relationships/printerSettings" Target="../printerSettings/printerSettings1.bin"/><Relationship Id="rId7" Type="http://schemas.openxmlformats.org/officeDocument/2006/relationships/hyperlink" Target="http://www.findagrave.com/cgi-bin/fg.cgi?page=gr&amp;GRid=76479450" TargetMode="External"/><Relationship Id="rId71" Type="http://schemas.openxmlformats.org/officeDocument/2006/relationships/hyperlink" Target="http://trees.ancestry.com/tree/51343464/person/13186466206" TargetMode="External"/><Relationship Id="rId2" Type="http://schemas.openxmlformats.org/officeDocument/2006/relationships/hyperlink" Target="http://www.findagrave.com/cgi-bin/fg.cgi?page=gr&amp;GRid=76479200" TargetMode="External"/><Relationship Id="rId16" Type="http://schemas.openxmlformats.org/officeDocument/2006/relationships/hyperlink" Target="http://www.findagrave.com/cgi-bin/fg.cgi?page=gr&amp;GRid=76479263" TargetMode="External"/><Relationship Id="rId29" Type="http://schemas.openxmlformats.org/officeDocument/2006/relationships/hyperlink" Target="http://www.findagrave.com/cgi-bin/fg.cgi?page=gr&amp;GRid=76479693" TargetMode="External"/><Relationship Id="rId11" Type="http://schemas.openxmlformats.org/officeDocument/2006/relationships/hyperlink" Target="http://www.findagrave.com/cgi-bin/fg.cgi?page=gr&amp;GRid=76479006" TargetMode="External"/><Relationship Id="rId24" Type="http://schemas.openxmlformats.org/officeDocument/2006/relationships/hyperlink" Target="http://www.findagrave.com/cgi-bin/fg.cgi?page=gr&amp;GRid=76479359" TargetMode="External"/><Relationship Id="rId32" Type="http://schemas.openxmlformats.org/officeDocument/2006/relationships/hyperlink" Target="http://www.findagrave.com/cgi-bin/fg.cgi?page=gr&amp;GRid=76479671" TargetMode="External"/><Relationship Id="rId37" Type="http://schemas.openxmlformats.org/officeDocument/2006/relationships/hyperlink" Target="http://www.findagrave.com/cgi-bin/fg.cgi?page=gr&amp;GRid=76479744" TargetMode="External"/><Relationship Id="rId40" Type="http://schemas.openxmlformats.org/officeDocument/2006/relationships/hyperlink" Target="http://www.findagrave.com/cgi-bin/fg.cgi?page=gr&amp;GRid=76479547" TargetMode="External"/><Relationship Id="rId45" Type="http://schemas.openxmlformats.org/officeDocument/2006/relationships/hyperlink" Target="http://trees.ancestry.com/tree/51343464/person/13205255596" TargetMode="External"/><Relationship Id="rId53" Type="http://schemas.openxmlformats.org/officeDocument/2006/relationships/hyperlink" Target="http://trees.ancestry.com/tree/51343464/person/13205415213" TargetMode="External"/><Relationship Id="rId58" Type="http://schemas.openxmlformats.org/officeDocument/2006/relationships/hyperlink" Target="http://trees.ancestry.com/tree/51343464/person/13205613022" TargetMode="External"/><Relationship Id="rId66" Type="http://schemas.openxmlformats.org/officeDocument/2006/relationships/hyperlink" Target="http://trees.ancestry.com/tree/51343464/person/13205670622" TargetMode="External"/><Relationship Id="rId74" Type="http://schemas.openxmlformats.org/officeDocument/2006/relationships/hyperlink" Target="http://trees.ancestry.com/tree/51343464/person/13198112225" TargetMode="External"/><Relationship Id="rId79" Type="http://schemas.openxmlformats.org/officeDocument/2006/relationships/hyperlink" Target="http://trees.ancestry.com/tree/51343464/person/13186506703" TargetMode="External"/><Relationship Id="rId87" Type="http://schemas.openxmlformats.org/officeDocument/2006/relationships/hyperlink" Target="http://trees.ancestry.com/tree/51343464/person/13231244136" TargetMode="External"/><Relationship Id="rId5" Type="http://schemas.openxmlformats.org/officeDocument/2006/relationships/hyperlink" Target="http://www.findagrave.com/cgi-bin/fg.cgi?page=gr&amp;GRid=76479067" TargetMode="External"/><Relationship Id="rId61" Type="http://schemas.openxmlformats.org/officeDocument/2006/relationships/hyperlink" Target="http://trees.ancestry.com/tree/51343464/person/13205597801" TargetMode="External"/><Relationship Id="rId82" Type="http://schemas.openxmlformats.org/officeDocument/2006/relationships/hyperlink" Target="http://trees.ancestry.com/tree/51343464/person/13198132469" TargetMode="External"/><Relationship Id="rId19" Type="http://schemas.openxmlformats.org/officeDocument/2006/relationships/hyperlink" Target="http://www.findagrave.com/cgi-bin/fg.cgi?page=gr&amp;GRid=76479419" TargetMode="External"/><Relationship Id="rId4" Type="http://schemas.openxmlformats.org/officeDocument/2006/relationships/hyperlink" Target="http://www.findagrave.com/cgi-bin/fg.cgi?page=gr&amp;GRid=76479148" TargetMode="External"/><Relationship Id="rId9" Type="http://schemas.openxmlformats.org/officeDocument/2006/relationships/hyperlink" Target="http://www.findagrave.com/cgi-bin/fg.cgi?page=gr&amp;GRid=76479055" TargetMode="External"/><Relationship Id="rId14" Type="http://schemas.openxmlformats.org/officeDocument/2006/relationships/hyperlink" Target="http://www.findagrave.com/cgi-bin/fg.cgi?page=gr&amp;GRid=76479394" TargetMode="External"/><Relationship Id="rId22" Type="http://schemas.openxmlformats.org/officeDocument/2006/relationships/hyperlink" Target="http://www.findagrave.com/cgi-bin/fg.cgi?page=gr&amp;GRid=76479319" TargetMode="External"/><Relationship Id="rId27" Type="http://schemas.openxmlformats.org/officeDocument/2006/relationships/hyperlink" Target="http://www.findagrave.com/cgi-bin/fg.cgi?page=gr&amp;GRid=76479649" TargetMode="External"/><Relationship Id="rId30" Type="http://schemas.openxmlformats.org/officeDocument/2006/relationships/hyperlink" Target="http://www.findagrave.com/cgi-bin/fg.cgi?page=gr&amp;GRid=76479680" TargetMode="External"/><Relationship Id="rId35" Type="http://schemas.openxmlformats.org/officeDocument/2006/relationships/hyperlink" Target="http://www.findagrave.com/cgi-bin/fg.cgi?page=gr&amp;GRid=76479752" TargetMode="External"/><Relationship Id="rId43" Type="http://schemas.openxmlformats.org/officeDocument/2006/relationships/hyperlink" Target="http://www.findagrave.com/cgi-bin/fg.cgi?page=gr&amp;GRid=103599538" TargetMode="External"/><Relationship Id="rId48" Type="http://schemas.openxmlformats.org/officeDocument/2006/relationships/hyperlink" Target="http://trees.ancestry.com/tree/51343464/person/13205272527" TargetMode="External"/><Relationship Id="rId56" Type="http://schemas.openxmlformats.org/officeDocument/2006/relationships/hyperlink" Target="http://trees.ancestry.com/tree/51343464/person/13205541529" TargetMode="External"/><Relationship Id="rId64" Type="http://schemas.openxmlformats.org/officeDocument/2006/relationships/hyperlink" Target="http://trees.ancestry.com/tree/51343464/person/13205771829" TargetMode="External"/><Relationship Id="rId69" Type="http://schemas.openxmlformats.org/officeDocument/2006/relationships/hyperlink" Target="http://trees.ancestry.com/tree/51343464/person/13186454520" TargetMode="External"/><Relationship Id="rId77" Type="http://schemas.openxmlformats.org/officeDocument/2006/relationships/hyperlink" Target="http://trees.ancestry.com/tree/51343464/person/13186499426" TargetMode="External"/><Relationship Id="rId8" Type="http://schemas.openxmlformats.org/officeDocument/2006/relationships/hyperlink" Target="http://www.findagrave.com/cgi-bin/fg.cgi?page=gr&amp;GRid=76479584" TargetMode="External"/><Relationship Id="rId51" Type="http://schemas.openxmlformats.org/officeDocument/2006/relationships/hyperlink" Target="http://trees.ancestry.com/tree/51343464/person/13205369810" TargetMode="External"/><Relationship Id="rId72" Type="http://schemas.openxmlformats.org/officeDocument/2006/relationships/hyperlink" Target="http://trees.ancestry.com/tree/51343464/person/13186635355" TargetMode="External"/><Relationship Id="rId80" Type="http://schemas.openxmlformats.org/officeDocument/2006/relationships/hyperlink" Target="http://trees.ancestry.com/tree/51343464/person/13186553979" TargetMode="External"/><Relationship Id="rId85" Type="http://schemas.openxmlformats.org/officeDocument/2006/relationships/hyperlink" Target="http://trees.ancestry.com/tree/51343464/person/13198183528" TargetMode="External"/><Relationship Id="rId3" Type="http://schemas.openxmlformats.org/officeDocument/2006/relationships/hyperlink" Target="http://www.findagrave.com/cgi-bin/fg.cgi?page=gr&amp;GRid=76479169" TargetMode="External"/><Relationship Id="rId12" Type="http://schemas.openxmlformats.org/officeDocument/2006/relationships/hyperlink" Target="http://www.findagrave.com/cgi-bin/fg.cgi?page=gr&amp;GRid=76479093" TargetMode="External"/><Relationship Id="rId17" Type="http://schemas.openxmlformats.org/officeDocument/2006/relationships/hyperlink" Target="http://www.findagrave.com/cgi-bin/fg.cgi?page=gr&amp;GRid=76479257" TargetMode="External"/><Relationship Id="rId25" Type="http://schemas.openxmlformats.org/officeDocument/2006/relationships/hyperlink" Target="http://www.findagrave.com/cgi-bin/fg.cgi?page=gr&amp;GRid=76479228" TargetMode="External"/><Relationship Id="rId33" Type="http://schemas.openxmlformats.org/officeDocument/2006/relationships/hyperlink" Target="http://www.findagrave.com/cgi-bin/fg.cgi?page=gr&amp;GRid=76479725" TargetMode="External"/><Relationship Id="rId38" Type="http://schemas.openxmlformats.org/officeDocument/2006/relationships/hyperlink" Target="http://www.findagrave.com/cgi-bin/fg.cgi?page=gr&amp;GRid=40455095" TargetMode="External"/><Relationship Id="rId46" Type="http://schemas.openxmlformats.org/officeDocument/2006/relationships/hyperlink" Target="http://trees.ancestry.com/tree/51343464/person/13205257776" TargetMode="External"/><Relationship Id="rId59" Type="http://schemas.openxmlformats.org/officeDocument/2006/relationships/hyperlink" Target="http://trees.ancestry.com/tree/51343464/person/13205609959" TargetMode="External"/><Relationship Id="rId67" Type="http://schemas.openxmlformats.org/officeDocument/2006/relationships/hyperlink" Target="http://trees.ancestry.com/tree/51343464/person/13198056674" TargetMode="External"/><Relationship Id="rId20" Type="http://schemas.openxmlformats.org/officeDocument/2006/relationships/hyperlink" Target="http://www.findagrave.com/cgi-bin/fg.cgi?page=gr&amp;GRid=76479343" TargetMode="External"/><Relationship Id="rId41" Type="http://schemas.openxmlformats.org/officeDocument/2006/relationships/hyperlink" Target="http://www.findagrave.com/cgi-bin/fg.cgi?page=gr&amp;GRid=76479621" TargetMode="External"/><Relationship Id="rId54" Type="http://schemas.openxmlformats.org/officeDocument/2006/relationships/hyperlink" Target="http://trees.ancestry.com/tree/51343464/person/13205418948" TargetMode="External"/><Relationship Id="rId62" Type="http://schemas.openxmlformats.org/officeDocument/2006/relationships/hyperlink" Target="http://trees.ancestry.com/tree/51343464/person/13205773331" TargetMode="External"/><Relationship Id="rId70" Type="http://schemas.openxmlformats.org/officeDocument/2006/relationships/hyperlink" Target="http://trees.ancestry.com/tree/51343464/person/13186465030" TargetMode="External"/><Relationship Id="rId75" Type="http://schemas.openxmlformats.org/officeDocument/2006/relationships/hyperlink" Target="http://trees.ancestry.com/tree/51343464/person/13198140026" TargetMode="External"/><Relationship Id="rId83" Type="http://schemas.openxmlformats.org/officeDocument/2006/relationships/hyperlink" Target="http://trees.ancestry.com/tree/51343464/person/13205049002" TargetMode="External"/><Relationship Id="rId88" Type="http://schemas.openxmlformats.org/officeDocument/2006/relationships/hyperlink" Target="http://trees.ancestry.com/tree/51343464/person/13231245784" TargetMode="External"/><Relationship Id="rId1" Type="http://schemas.openxmlformats.org/officeDocument/2006/relationships/hyperlink" Target="http://www.findagrave.com/cgi-bin/fg.cgi?page=gr&amp;GRid=76479657" TargetMode="External"/><Relationship Id="rId6" Type="http://schemas.openxmlformats.org/officeDocument/2006/relationships/hyperlink" Target="http://www.findagrave.com/cgi-bin/fg.cgi?page=gr&amp;GRid=76479112" TargetMode="External"/><Relationship Id="rId15" Type="http://schemas.openxmlformats.org/officeDocument/2006/relationships/hyperlink" Target="http://www.findagrave.com/cgi-bin/fg.cgi?page=gr&amp;GRid=76479380" TargetMode="External"/><Relationship Id="rId23" Type="http://schemas.openxmlformats.org/officeDocument/2006/relationships/hyperlink" Target="http://www.findagrave.com/cgi-bin/fg.cgi?page=gr&amp;GRid=76479329" TargetMode="External"/><Relationship Id="rId28" Type="http://schemas.openxmlformats.org/officeDocument/2006/relationships/hyperlink" Target="http://www.findagrave.com/cgi-bin/fg.cgi?page=gr&amp;GRid=76479628" TargetMode="External"/><Relationship Id="rId36" Type="http://schemas.openxmlformats.org/officeDocument/2006/relationships/hyperlink" Target="http://www.findagrave.com/cgi-bin/fg.cgi?page=gr&amp;GRid=76479736" TargetMode="External"/><Relationship Id="rId49" Type="http://schemas.openxmlformats.org/officeDocument/2006/relationships/hyperlink" Target="http://trees.ancestry.com/tree/51343464/person/13205318045" TargetMode="External"/><Relationship Id="rId57" Type="http://schemas.openxmlformats.org/officeDocument/2006/relationships/hyperlink" Target="http://trees.ancestry.com/tree/51343464/person/13205613916" TargetMode="External"/><Relationship Id="rId10" Type="http://schemas.openxmlformats.org/officeDocument/2006/relationships/hyperlink" Target="http://www.findagrave.com/cgi-bin/fg.cgi?page=gr&amp;GRid=76479121" TargetMode="External"/><Relationship Id="rId31" Type="http://schemas.openxmlformats.org/officeDocument/2006/relationships/hyperlink" Target="http://www.findagrave.com/cgi-bin/fg.cgi?page=gr&amp;GRid=76479442" TargetMode="External"/><Relationship Id="rId44" Type="http://schemas.openxmlformats.org/officeDocument/2006/relationships/hyperlink" Target="http://www.findagrave.com/cgi-bin/fg.cgi?page=gr&amp;GRid=103599547" TargetMode="External"/><Relationship Id="rId52" Type="http://schemas.openxmlformats.org/officeDocument/2006/relationships/hyperlink" Target="http://trees.ancestry.com/tree/51343464/person/13205375955" TargetMode="External"/><Relationship Id="rId60" Type="http://schemas.openxmlformats.org/officeDocument/2006/relationships/hyperlink" Target="http://trees.ancestry.com/tree/51343464/person/13205607790" TargetMode="External"/><Relationship Id="rId65" Type="http://schemas.openxmlformats.org/officeDocument/2006/relationships/hyperlink" Target="http://trees.ancestry.com/tree/51343464/person/13205673239" TargetMode="External"/><Relationship Id="rId73" Type="http://schemas.openxmlformats.org/officeDocument/2006/relationships/hyperlink" Target="http://trees.ancestry.com/tree/51343464/person/13186466718" TargetMode="External"/><Relationship Id="rId78" Type="http://schemas.openxmlformats.org/officeDocument/2006/relationships/hyperlink" Target="http://trees.ancestry.com/tree/51343464/person/13186500826" TargetMode="External"/><Relationship Id="rId81" Type="http://schemas.openxmlformats.org/officeDocument/2006/relationships/hyperlink" Target="http://trees.ancestry.com/tree/51343464/person/13198037176" TargetMode="External"/><Relationship Id="rId86" Type="http://schemas.openxmlformats.org/officeDocument/2006/relationships/hyperlink" Target="http://trees.ancestry.com/tree/51343464/person/13198129154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indagrave.com/cgi-bin/fg.cgi?page=gr&amp;GRid=76479537" TargetMode="External"/><Relationship Id="rId117" Type="http://schemas.openxmlformats.org/officeDocument/2006/relationships/hyperlink" Target="http://www.findagrave.com/cgi-bin/fg.cgi?page=cr&amp;CRid=90958" TargetMode="External"/><Relationship Id="rId21" Type="http://schemas.openxmlformats.org/officeDocument/2006/relationships/hyperlink" Target="http://www.findagrave.com/cgi-bin/fg.cgi?page=gr&amp;GRid=76479257" TargetMode="External"/><Relationship Id="rId42" Type="http://schemas.openxmlformats.org/officeDocument/2006/relationships/hyperlink" Target="http://www.findagrave.com/cgi-bin/fg.cgi?page=gr&amp;GRid=76479329" TargetMode="External"/><Relationship Id="rId47" Type="http://schemas.openxmlformats.org/officeDocument/2006/relationships/hyperlink" Target="http://www.findagrave.com/cgi-bin/fg.cgi?page=gr&amp;GRid=76479430" TargetMode="External"/><Relationship Id="rId63" Type="http://schemas.openxmlformats.org/officeDocument/2006/relationships/hyperlink" Target="http://trees.ancestry.com/tree/51343464/person/13198047620" TargetMode="External"/><Relationship Id="rId68" Type="http://schemas.openxmlformats.org/officeDocument/2006/relationships/hyperlink" Target="http://trees.ancestry.com/tree/51343464/person/13198101959" TargetMode="External"/><Relationship Id="rId84" Type="http://schemas.openxmlformats.org/officeDocument/2006/relationships/hyperlink" Target="http://trees.ancestry.com/tree/51343464/person/13265276779" TargetMode="External"/><Relationship Id="rId89" Type="http://schemas.openxmlformats.org/officeDocument/2006/relationships/hyperlink" Target="http://trees.ancestry.com/tree/51343464/person/13270842265" TargetMode="External"/><Relationship Id="rId112" Type="http://schemas.openxmlformats.org/officeDocument/2006/relationships/hyperlink" Target="http://www.findagrave.com/cgi-bin/fg.cgi?page=gr&amp;GRid=104747879" TargetMode="External"/><Relationship Id="rId16" Type="http://schemas.openxmlformats.org/officeDocument/2006/relationships/hyperlink" Target="http://www.findagrave.com/cgi-bin/fg.cgi?page=gr&amp;GRid=76479102" TargetMode="External"/><Relationship Id="rId107" Type="http://schemas.openxmlformats.org/officeDocument/2006/relationships/hyperlink" Target="http://www.findagrave.com/cgi-bin/fg.cgi?page=gr&amp;GRid=104503104" TargetMode="External"/><Relationship Id="rId11" Type="http://schemas.openxmlformats.org/officeDocument/2006/relationships/hyperlink" Target="http://www.findagrave.com/cgi-bin/fg.cgi?page=gr&amp;GRid=76479736" TargetMode="External"/><Relationship Id="rId24" Type="http://schemas.openxmlformats.org/officeDocument/2006/relationships/hyperlink" Target="http://www.findagrave.com/cgi-bin/fg.cgi?page=gr&amp;GRid=76210604" TargetMode="External"/><Relationship Id="rId32" Type="http://schemas.openxmlformats.org/officeDocument/2006/relationships/hyperlink" Target="http://www.findagrave.com/cgi-bin/fg.cgi?page=gr&amp;GRid=76479725" TargetMode="External"/><Relationship Id="rId37" Type="http://schemas.openxmlformats.org/officeDocument/2006/relationships/hyperlink" Target="http://www.findagrave.com/cgi-bin/fg.cgi?page=gr&amp;GRid=76479450" TargetMode="External"/><Relationship Id="rId40" Type="http://schemas.openxmlformats.org/officeDocument/2006/relationships/hyperlink" Target="http://www.findagrave.com/cgi-bin/fg.cgi?page=gr&amp;GRid=76479336" TargetMode="External"/><Relationship Id="rId45" Type="http://schemas.openxmlformats.org/officeDocument/2006/relationships/hyperlink" Target="http://www.findagrave.com/cgi-bin/fg.cgi?page=gr&amp;GRid=76479394" TargetMode="External"/><Relationship Id="rId53" Type="http://schemas.openxmlformats.org/officeDocument/2006/relationships/hyperlink" Target="http://www.findagrave.com/cgi-bin/fg.cgi?page=gr&amp;GRid=76479497" TargetMode="External"/><Relationship Id="rId58" Type="http://schemas.openxmlformats.org/officeDocument/2006/relationships/hyperlink" Target="http://www.findagrave.com/cgi-bin/fg.cgi?page=gr&amp;GRid=37291599" TargetMode="External"/><Relationship Id="rId66" Type="http://schemas.openxmlformats.org/officeDocument/2006/relationships/hyperlink" Target="http://trees.ancestry.com/tree/51343464/person/13198048798" TargetMode="External"/><Relationship Id="rId74" Type="http://schemas.openxmlformats.org/officeDocument/2006/relationships/hyperlink" Target="http://trees.ancestry.com/tree/51343464/person/13186553266" TargetMode="External"/><Relationship Id="rId79" Type="http://schemas.openxmlformats.org/officeDocument/2006/relationships/hyperlink" Target="http://trees.ancestry.com/tree/51343464/person/13198131091" TargetMode="External"/><Relationship Id="rId87" Type="http://schemas.openxmlformats.org/officeDocument/2006/relationships/hyperlink" Target="http://www.findagrave.com/cgi-bin/fg.cgi?page=gr&amp;GRid=104277313" TargetMode="External"/><Relationship Id="rId102" Type="http://schemas.openxmlformats.org/officeDocument/2006/relationships/hyperlink" Target="http://www.findagrave.com/cgi-bin/fg.cgi?page=gr&amp;GRid=104502914" TargetMode="External"/><Relationship Id="rId110" Type="http://schemas.openxmlformats.org/officeDocument/2006/relationships/hyperlink" Target="http://www.findagrave.com/cgi-bin/fg.cgi?page=cr&amp;CRid=1973954" TargetMode="External"/><Relationship Id="rId115" Type="http://schemas.openxmlformats.org/officeDocument/2006/relationships/hyperlink" Target="http://www.findagrave.com/cgi-bin/fg.cgi?page=gr&amp;GRid=80170258" TargetMode="External"/><Relationship Id="rId5" Type="http://schemas.openxmlformats.org/officeDocument/2006/relationships/hyperlink" Target="http://www.findagrave.com/cgi-bin/fg.cgi?page=gr&amp;GRid=76479055" TargetMode="External"/><Relationship Id="rId61" Type="http://schemas.openxmlformats.org/officeDocument/2006/relationships/hyperlink" Target="http://www.findagrave.com/cgi-bin/fg.cgi?page=gr&amp;GRid=104276498" TargetMode="External"/><Relationship Id="rId82" Type="http://schemas.openxmlformats.org/officeDocument/2006/relationships/hyperlink" Target="http://trees.ancestry.com/tree/51343464/person/13265249447" TargetMode="External"/><Relationship Id="rId90" Type="http://schemas.openxmlformats.org/officeDocument/2006/relationships/hyperlink" Target="http://www.findagrave.com/cgi-bin/fg.cgi?page=gr&amp;GRid=104292365" TargetMode="External"/><Relationship Id="rId95" Type="http://schemas.openxmlformats.org/officeDocument/2006/relationships/hyperlink" Target="http://www.findagrave.com/cgi-bin/fg.cgi?page=gr&amp;GRid=104295668" TargetMode="External"/><Relationship Id="rId19" Type="http://schemas.openxmlformats.org/officeDocument/2006/relationships/hyperlink" Target="http://www.findagrave.com/cgi-bin/fg.cgi?page=gr&amp;GRid=76479093" TargetMode="External"/><Relationship Id="rId14" Type="http://schemas.openxmlformats.org/officeDocument/2006/relationships/hyperlink" Target="http://www.findagrave.com/cgi-bin/fg.cgi?page=gr&amp;GRid=40455095" TargetMode="External"/><Relationship Id="rId22" Type="http://schemas.openxmlformats.org/officeDocument/2006/relationships/hyperlink" Target="http://www.findagrave.com/cgi-bin/fg.cgi?page=gr&amp;GRid=76479228" TargetMode="External"/><Relationship Id="rId27" Type="http://schemas.openxmlformats.org/officeDocument/2006/relationships/hyperlink" Target="http://www.findagrave.com/cgi-bin/fg.cgi?page=gr&amp;GRid=76479547" TargetMode="External"/><Relationship Id="rId30" Type="http://schemas.openxmlformats.org/officeDocument/2006/relationships/hyperlink" Target="http://www.findagrave.com/cgi-bin/fg.cgi?page=gr&amp;GRid=76479693" TargetMode="External"/><Relationship Id="rId35" Type="http://schemas.openxmlformats.org/officeDocument/2006/relationships/hyperlink" Target="http://www.findagrave.com/cgi-bin/fg.cgi?page=gr&amp;GRid=103599538" TargetMode="External"/><Relationship Id="rId43" Type="http://schemas.openxmlformats.org/officeDocument/2006/relationships/hyperlink" Target="http://www.findagrave.com/cgi-bin/fg.cgi?page=gr&amp;GRid=76479359" TargetMode="External"/><Relationship Id="rId48" Type="http://schemas.openxmlformats.org/officeDocument/2006/relationships/hyperlink" Target="http://www.findagrave.com/cgi-bin/fg.cgi?page=gr&amp;GRid=76479419" TargetMode="External"/><Relationship Id="rId56" Type="http://schemas.openxmlformats.org/officeDocument/2006/relationships/hyperlink" Target="http://www.findagrave.com/cgi-bin/fg.cgi?page=gr&amp;GRid=76479564" TargetMode="External"/><Relationship Id="rId64" Type="http://schemas.openxmlformats.org/officeDocument/2006/relationships/hyperlink" Target="http://trees.ancestry.com/tree/51343464/person/13198047747" TargetMode="External"/><Relationship Id="rId69" Type="http://schemas.openxmlformats.org/officeDocument/2006/relationships/hyperlink" Target="http://trees.ancestry.com/tree/51343464/person/13198102230" TargetMode="External"/><Relationship Id="rId77" Type="http://schemas.openxmlformats.org/officeDocument/2006/relationships/hyperlink" Target="http://www.findagrave.com/cgi-bin/fg.cgi?page=cr&amp;CRid=91269" TargetMode="External"/><Relationship Id="rId100" Type="http://schemas.openxmlformats.org/officeDocument/2006/relationships/hyperlink" Target="http://www.findagrave.com/cgi-bin/fg.cgi?page=gr&amp;GRid=104502869" TargetMode="External"/><Relationship Id="rId105" Type="http://schemas.openxmlformats.org/officeDocument/2006/relationships/hyperlink" Target="http://www.findagrave.com/cgi-bin/fg.cgi?page=gr&amp;GRid=104503046" TargetMode="External"/><Relationship Id="rId113" Type="http://schemas.openxmlformats.org/officeDocument/2006/relationships/hyperlink" Target="http://www.findagrave.com/cgi-bin/fg.cgi?page=gr&amp;GRid=103588499" TargetMode="External"/><Relationship Id="rId118" Type="http://schemas.openxmlformats.org/officeDocument/2006/relationships/printerSettings" Target="../printerSettings/printerSettings8.bin"/><Relationship Id="rId8" Type="http://schemas.openxmlformats.org/officeDocument/2006/relationships/hyperlink" Target="http://www.findagrave.com/cgi-bin/fg.cgi?page=gr&amp;GRid=76479628" TargetMode="External"/><Relationship Id="rId51" Type="http://schemas.openxmlformats.org/officeDocument/2006/relationships/hyperlink" Target="http://www.findagrave.com/cgi-bin/fg.cgi?page=gr&amp;GRid=76479477" TargetMode="External"/><Relationship Id="rId72" Type="http://schemas.openxmlformats.org/officeDocument/2006/relationships/hyperlink" Target="http://trees.ancestry.com/tree/51343464/person/13186494369" TargetMode="External"/><Relationship Id="rId80" Type="http://schemas.openxmlformats.org/officeDocument/2006/relationships/hyperlink" Target="http://trees.ancestry.com/tree/51343464/person/13198131348" TargetMode="External"/><Relationship Id="rId85" Type="http://schemas.openxmlformats.org/officeDocument/2006/relationships/hyperlink" Target="http://trees.ancestry.com/tree/51343464/person/13265273951" TargetMode="External"/><Relationship Id="rId93" Type="http://schemas.openxmlformats.org/officeDocument/2006/relationships/hyperlink" Target="http://www.findagrave.com/cgi-bin/fg.cgi?page=gr&amp;GRid=13276952" TargetMode="External"/><Relationship Id="rId98" Type="http://schemas.openxmlformats.org/officeDocument/2006/relationships/hyperlink" Target="http://www.findagrave.com/cgi-bin/fg.cgi?page=gr&amp;GRid=104502801" TargetMode="External"/><Relationship Id="rId3" Type="http://schemas.openxmlformats.org/officeDocument/2006/relationships/hyperlink" Target="http://www.findagrave.com/cgi-bin/fg.cgi?page=gr&amp;GRid=76479006" TargetMode="External"/><Relationship Id="rId12" Type="http://schemas.openxmlformats.org/officeDocument/2006/relationships/hyperlink" Target="http://www.findagrave.com/cgi-bin/fg.cgi?page=gr&amp;GRid=76479744" TargetMode="External"/><Relationship Id="rId17" Type="http://schemas.openxmlformats.org/officeDocument/2006/relationships/hyperlink" Target="http://www.findagrave.com/cgi-bin/fg.cgi?page=gr&amp;GRid=76479121" TargetMode="External"/><Relationship Id="rId25" Type="http://schemas.openxmlformats.org/officeDocument/2006/relationships/hyperlink" Target="http://www.findagrave.com/cgi-bin/fg.cgi?page=gr&amp;GRid=76479621" TargetMode="External"/><Relationship Id="rId33" Type="http://schemas.openxmlformats.org/officeDocument/2006/relationships/hyperlink" Target="http://www.findagrave.com/cgi-bin/fg.cgi?page=gr&amp;GRid=76479558" TargetMode="External"/><Relationship Id="rId38" Type="http://schemas.openxmlformats.org/officeDocument/2006/relationships/hyperlink" Target="http://www.findagrave.com/cgi-bin/fg.cgi?page=gr&amp;GRid=76479584" TargetMode="External"/><Relationship Id="rId46" Type="http://schemas.openxmlformats.org/officeDocument/2006/relationships/hyperlink" Target="http://www.findagrave.com/cgi-bin/fg.cgi?page=gr&amp;GRid=76479442" TargetMode="External"/><Relationship Id="rId59" Type="http://schemas.openxmlformats.org/officeDocument/2006/relationships/hyperlink" Target="http://www.findagrave.com/cgi-bin/fg.cgi?page=gr&amp;GRid=37291508" TargetMode="External"/><Relationship Id="rId67" Type="http://schemas.openxmlformats.org/officeDocument/2006/relationships/hyperlink" Target="http://trees.ancestry.com/tree/51343464/person/13198056499" TargetMode="External"/><Relationship Id="rId103" Type="http://schemas.openxmlformats.org/officeDocument/2006/relationships/hyperlink" Target="http://www.findagrave.com/cgi-bin/fg.cgi?page=gr&amp;GRid=104502958" TargetMode="External"/><Relationship Id="rId108" Type="http://schemas.openxmlformats.org/officeDocument/2006/relationships/hyperlink" Target="http://www.findagrave.com/cgi-bin/fg.cgi?page=gr&amp;GRid=104503131" TargetMode="External"/><Relationship Id="rId116" Type="http://schemas.openxmlformats.org/officeDocument/2006/relationships/hyperlink" Target="http://www.findagrave.com/cgi-bin/fg.cgi?page=cr&amp;CRid=90886" TargetMode="External"/><Relationship Id="rId20" Type="http://schemas.openxmlformats.org/officeDocument/2006/relationships/hyperlink" Target="http://www.findagrave.com/cgi-bin/fg.cgi?page=gr&amp;GRid=76479263" TargetMode="External"/><Relationship Id="rId41" Type="http://schemas.openxmlformats.org/officeDocument/2006/relationships/hyperlink" Target="http://www.findagrave.com/cgi-bin/fg.cgi?page=gr&amp;GRid=76479319" TargetMode="External"/><Relationship Id="rId54" Type="http://schemas.openxmlformats.org/officeDocument/2006/relationships/hyperlink" Target="http://www.findagrave.com/cgi-bin/fg.cgi?page=gr&amp;GRid=76479513" TargetMode="External"/><Relationship Id="rId62" Type="http://schemas.openxmlformats.org/officeDocument/2006/relationships/hyperlink" Target="http://trees.ancestry.com/tree/51343464/person/13198047507" TargetMode="External"/><Relationship Id="rId70" Type="http://schemas.openxmlformats.org/officeDocument/2006/relationships/hyperlink" Target="http://trees.ancestry.com/tree/51343464/person/13198102365" TargetMode="External"/><Relationship Id="rId75" Type="http://schemas.openxmlformats.org/officeDocument/2006/relationships/hyperlink" Target="http://trees.ancestry.com/tree/51343464/person/13198128940" TargetMode="External"/><Relationship Id="rId83" Type="http://schemas.openxmlformats.org/officeDocument/2006/relationships/hyperlink" Target="http://trees.ancestry.com/tree/51343464/person/13265251650" TargetMode="External"/><Relationship Id="rId88" Type="http://schemas.openxmlformats.org/officeDocument/2006/relationships/hyperlink" Target="http://www.findagrave.com/cgi-bin/fg.cgi?page=gr&amp;GRid=80170937" TargetMode="External"/><Relationship Id="rId91" Type="http://schemas.openxmlformats.org/officeDocument/2006/relationships/hyperlink" Target="http://www.findagrave.com/cgi-bin/fg.cgi?page=gr&amp;GRid=103631813" TargetMode="External"/><Relationship Id="rId96" Type="http://schemas.openxmlformats.org/officeDocument/2006/relationships/hyperlink" Target="http://www.findagrave.com/cgi-bin/fg.cgi?page=gr&amp;GRid=104502715" TargetMode="External"/><Relationship Id="rId111" Type="http://schemas.openxmlformats.org/officeDocument/2006/relationships/hyperlink" Target="http://www.findagrave.com/cgi-bin/fg.cgi?page=cr&amp;CRid=1973954" TargetMode="External"/><Relationship Id="rId1" Type="http://schemas.openxmlformats.org/officeDocument/2006/relationships/hyperlink" Target="http://www.findagrave.com/cgi-bin/fg.cgi?page=gr&amp;GRid=76479148" TargetMode="External"/><Relationship Id="rId6" Type="http://schemas.openxmlformats.org/officeDocument/2006/relationships/hyperlink" Target="http://www.findagrave.com/cgi-bin/fg.cgi?page=gr&amp;GRid=76479067" TargetMode="External"/><Relationship Id="rId15" Type="http://schemas.openxmlformats.org/officeDocument/2006/relationships/hyperlink" Target="http://www.findagrave.com/cgi-bin/fg.cgi?page=gr&amp;GRid=76479769" TargetMode="External"/><Relationship Id="rId23" Type="http://schemas.openxmlformats.org/officeDocument/2006/relationships/hyperlink" Target="http://www.findagrave.com/cgi-bin/fg.cgi?page=gr&amp;GRid=76479217" TargetMode="External"/><Relationship Id="rId28" Type="http://schemas.openxmlformats.org/officeDocument/2006/relationships/hyperlink" Target="http://www.findagrave.com/cgi-bin/fg.cgi?page=gr&amp;GRid=76479671" TargetMode="External"/><Relationship Id="rId36" Type="http://schemas.openxmlformats.org/officeDocument/2006/relationships/hyperlink" Target="http://www.findagrave.com/cgi-bin/fg.cgi?page=gr&amp;GRid=103599547" TargetMode="External"/><Relationship Id="rId49" Type="http://schemas.openxmlformats.org/officeDocument/2006/relationships/hyperlink" Target="http://www.findagrave.com/cgi-bin/fg.cgi?page=gr&amp;GRid=76478999" TargetMode="External"/><Relationship Id="rId57" Type="http://schemas.openxmlformats.org/officeDocument/2006/relationships/hyperlink" Target="http://www.findagrave.com/cgi-bin/fg.cgi?page=gr&amp;GRid=59269777" TargetMode="External"/><Relationship Id="rId106" Type="http://schemas.openxmlformats.org/officeDocument/2006/relationships/hyperlink" Target="http://www.findagrave.com/cgi-bin/fg.cgi?page=gr&amp;GRid=104503072" TargetMode="External"/><Relationship Id="rId114" Type="http://schemas.openxmlformats.org/officeDocument/2006/relationships/hyperlink" Target="http://www.findagrave.com/cgi-bin/fg.cgi?page=cr&amp;CRid=2253753" TargetMode="External"/><Relationship Id="rId119" Type="http://schemas.openxmlformats.org/officeDocument/2006/relationships/drawing" Target="../drawings/drawing3.xml"/><Relationship Id="rId10" Type="http://schemas.openxmlformats.org/officeDocument/2006/relationships/hyperlink" Target="http://www.findagrave.com/cgi-bin/fg.cgi?page=gr&amp;GRid=76479657" TargetMode="External"/><Relationship Id="rId31" Type="http://schemas.openxmlformats.org/officeDocument/2006/relationships/hyperlink" Target="http://www.findagrave.com/cgi-bin/fg.cgi?page=gr&amp;GRid=76479709" TargetMode="External"/><Relationship Id="rId44" Type="http://schemas.openxmlformats.org/officeDocument/2006/relationships/hyperlink" Target="http://www.findagrave.com/cgi-bin/fg.cgi?page=gr&amp;GRid=76479380" TargetMode="External"/><Relationship Id="rId52" Type="http://schemas.openxmlformats.org/officeDocument/2006/relationships/hyperlink" Target="http://www.findagrave.com/cgi-bin/fg.cgi?page=gr&amp;GRid=76479470" TargetMode="External"/><Relationship Id="rId60" Type="http://schemas.openxmlformats.org/officeDocument/2006/relationships/hyperlink" Target="http://www.findagrave.com/cgi-bin/fg.cgi?page=gr&amp;GRid=37291555" TargetMode="External"/><Relationship Id="rId65" Type="http://schemas.openxmlformats.org/officeDocument/2006/relationships/hyperlink" Target="http://trees.ancestry.com/tree/51343464/person/13198047851" TargetMode="External"/><Relationship Id="rId73" Type="http://schemas.openxmlformats.org/officeDocument/2006/relationships/hyperlink" Target="http://trees.ancestry.com/tree/51343464/person/13186507480" TargetMode="External"/><Relationship Id="rId78" Type="http://schemas.openxmlformats.org/officeDocument/2006/relationships/hyperlink" Target="http://trees.ancestry.com/tree/51343464/person/13198129301" TargetMode="External"/><Relationship Id="rId81" Type="http://schemas.openxmlformats.org/officeDocument/2006/relationships/hyperlink" Target="http://trees.ancestry.com/tree/51343464/person/13231349720" TargetMode="External"/><Relationship Id="rId86" Type="http://schemas.openxmlformats.org/officeDocument/2006/relationships/hyperlink" Target="http://trees.ancestry.com/tree/51343464/person/13265287438" TargetMode="External"/><Relationship Id="rId94" Type="http://schemas.openxmlformats.org/officeDocument/2006/relationships/hyperlink" Target="http://www.findagrave.com/cgi-bin/fg.cgi?page=cr&amp;CRid=86194" TargetMode="External"/><Relationship Id="rId99" Type="http://schemas.openxmlformats.org/officeDocument/2006/relationships/hyperlink" Target="http://www.findagrave.com/cgi-bin/fg.cgi?page=gr&amp;GRid=104502837" TargetMode="External"/><Relationship Id="rId101" Type="http://schemas.openxmlformats.org/officeDocument/2006/relationships/hyperlink" Target="http://www.findagrave.com/cgi-bin/fg.cgi?page=gr&amp;GRid=104502897" TargetMode="External"/><Relationship Id="rId4" Type="http://schemas.openxmlformats.org/officeDocument/2006/relationships/hyperlink" Target="http://www.findagrave.com/cgi-bin/fg.cgi?page=gr&amp;GRid=61428245" TargetMode="External"/><Relationship Id="rId9" Type="http://schemas.openxmlformats.org/officeDocument/2006/relationships/hyperlink" Target="http://www.findagrave.com/cgi-bin/fg.cgi?page=gr&amp;GRid=76479649" TargetMode="External"/><Relationship Id="rId13" Type="http://schemas.openxmlformats.org/officeDocument/2006/relationships/hyperlink" Target="http://www.findagrave.com/cgi-bin/fg.cgi?page=gr&amp;GRid=76479752" TargetMode="External"/><Relationship Id="rId18" Type="http://schemas.openxmlformats.org/officeDocument/2006/relationships/hyperlink" Target="http://www.findagrave.com/cgi-bin/fg.cgi?page=gr&amp;GRid=76479112" TargetMode="External"/><Relationship Id="rId39" Type="http://schemas.openxmlformats.org/officeDocument/2006/relationships/hyperlink" Target="http://www.findagrave.com/cgi-bin/fg.cgi?page=gr&amp;GRid=76479343" TargetMode="External"/><Relationship Id="rId109" Type="http://schemas.openxmlformats.org/officeDocument/2006/relationships/hyperlink" Target="http://www.findagrave.com/cgi-bin/fg.cgi?page=gr&amp;GRid=104746196" TargetMode="External"/><Relationship Id="rId34" Type="http://schemas.openxmlformats.org/officeDocument/2006/relationships/hyperlink" Target="http://www.findagrave.com/cgi-bin/fg.cgi?page=gr&amp;GRid=104207823" TargetMode="External"/><Relationship Id="rId50" Type="http://schemas.openxmlformats.org/officeDocument/2006/relationships/hyperlink" Target="http://www.findagrave.com/cgi-bin/fg.cgi?page=gr&amp;GRid=76478982" TargetMode="External"/><Relationship Id="rId55" Type="http://schemas.openxmlformats.org/officeDocument/2006/relationships/hyperlink" Target="http://www.findagrave.com/cgi-bin/fg.cgi?page=gr&amp;GRid=76479526" TargetMode="External"/><Relationship Id="rId76" Type="http://schemas.openxmlformats.org/officeDocument/2006/relationships/hyperlink" Target="http://www.findagrave.com/cgi-bin/fg.cgi?page=gr&amp;GRid=92436144" TargetMode="External"/><Relationship Id="rId97" Type="http://schemas.openxmlformats.org/officeDocument/2006/relationships/hyperlink" Target="http://www.findagrave.com/cgi-bin/fg.cgi?page=gr&amp;GRid=104502749" TargetMode="External"/><Relationship Id="rId104" Type="http://schemas.openxmlformats.org/officeDocument/2006/relationships/hyperlink" Target="http://www.findagrave.com/cgi-bin/fg.cgi?page=gr&amp;GRid=104502985" TargetMode="External"/><Relationship Id="rId7" Type="http://schemas.openxmlformats.org/officeDocument/2006/relationships/hyperlink" Target="http://www.findagrave.com/cgi-bin/fg.cgi?page=gr&amp;GRid=76479200" TargetMode="External"/><Relationship Id="rId71" Type="http://schemas.openxmlformats.org/officeDocument/2006/relationships/hyperlink" Target="http://trees.ancestry.com/tree/51343464/person/13186468491" TargetMode="External"/><Relationship Id="rId92" Type="http://schemas.openxmlformats.org/officeDocument/2006/relationships/hyperlink" Target="http://www.findagrave.com/cgi-bin/fg.cgi?page=gr&amp;GRid=104294290" TargetMode="External"/><Relationship Id="rId2" Type="http://schemas.openxmlformats.org/officeDocument/2006/relationships/hyperlink" Target="http://www.findagrave.com/cgi-bin/fg.cgi?page=gr&amp;GRid=76479169" TargetMode="External"/><Relationship Id="rId29" Type="http://schemas.openxmlformats.org/officeDocument/2006/relationships/hyperlink" Target="http://www.findagrave.com/cgi-bin/fg.cgi?page=gr&amp;GRid=76479680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indagrave.com/cgi-bin/fg.cgi?page=gr&amp;GRid=76479055" TargetMode="External"/><Relationship Id="rId117" Type="http://schemas.openxmlformats.org/officeDocument/2006/relationships/hyperlink" Target="http://trees.ancestry.com/tree/51343464/person/13205340091" TargetMode="External"/><Relationship Id="rId21" Type="http://schemas.openxmlformats.org/officeDocument/2006/relationships/hyperlink" Target="http://www.findagrave.com/cgi-bin/fg.cgi?page=gr&amp;GRid=76479450" TargetMode="External"/><Relationship Id="rId42" Type="http://schemas.openxmlformats.org/officeDocument/2006/relationships/hyperlink" Target="http://trees.ancestry.com/tree/51343464/person/13205050665" TargetMode="External"/><Relationship Id="rId47" Type="http://schemas.openxmlformats.org/officeDocument/2006/relationships/hyperlink" Target="http://www.findagrave.com/cgi-bin/fg.cgi?page=gr&amp;GRid=76479657" TargetMode="External"/><Relationship Id="rId63" Type="http://schemas.openxmlformats.org/officeDocument/2006/relationships/hyperlink" Target="http://trees.ancestry.com/tree/51343464/person/13205375955" TargetMode="External"/><Relationship Id="rId68" Type="http://schemas.openxmlformats.org/officeDocument/2006/relationships/hyperlink" Target="http://www.findagrave.com/cgi-bin/fg.cgi?page=gr&amp;GRid=76479671" TargetMode="External"/><Relationship Id="rId84" Type="http://schemas.openxmlformats.org/officeDocument/2006/relationships/hyperlink" Target="http://trees.ancestry.com/tree/51343464/person/13205609959" TargetMode="External"/><Relationship Id="rId89" Type="http://schemas.openxmlformats.org/officeDocument/2006/relationships/hyperlink" Target="http://www.findagrave.com/cgi-bin/fg.cgi?page=gr&amp;GRid=40455095" TargetMode="External"/><Relationship Id="rId112" Type="http://schemas.openxmlformats.org/officeDocument/2006/relationships/hyperlink" Target="http://trees.ancestry.com/tree/51343464/person/13265287438" TargetMode="External"/><Relationship Id="rId133" Type="http://schemas.openxmlformats.org/officeDocument/2006/relationships/hyperlink" Target="http://trees.ancestry.com/tree/51343464/person/13186507480" TargetMode="External"/><Relationship Id="rId138" Type="http://schemas.openxmlformats.org/officeDocument/2006/relationships/hyperlink" Target="http://trees.ancestry.com/tree/51343464/person/13205522014" TargetMode="External"/><Relationship Id="rId154" Type="http://schemas.openxmlformats.org/officeDocument/2006/relationships/hyperlink" Target="http://www.findagrave.com/cgi-bin/fg.cgi?page=gr&amp;GRid=104503104" TargetMode="External"/><Relationship Id="rId159" Type="http://schemas.openxmlformats.org/officeDocument/2006/relationships/hyperlink" Target="http://www.findagrave.com/cgi-bin/fg.cgi?page=gr&amp;GRid=104746196" TargetMode="External"/><Relationship Id="rId16" Type="http://schemas.openxmlformats.org/officeDocument/2006/relationships/hyperlink" Target="http://trees.ancestry.com/tree/51343464/person/13186635355" TargetMode="External"/><Relationship Id="rId107" Type="http://schemas.openxmlformats.org/officeDocument/2006/relationships/hyperlink" Target="http://trees.ancestry.com/tree/51343464/person/13264090476" TargetMode="External"/><Relationship Id="rId11" Type="http://schemas.openxmlformats.org/officeDocument/2006/relationships/hyperlink" Target="http://trees.ancestry.com/tree/51343464/person/13186454520" TargetMode="External"/><Relationship Id="rId32" Type="http://schemas.openxmlformats.org/officeDocument/2006/relationships/hyperlink" Target="http://www.findagrave.com/cgi-bin/fg.cgi?page=gr&amp;GRid=76479380" TargetMode="External"/><Relationship Id="rId37" Type="http://schemas.openxmlformats.org/officeDocument/2006/relationships/hyperlink" Target="http://www.findagrave.com/cgi-bin/fg.cgi?page=gr&amp;GRid=76479102" TargetMode="External"/><Relationship Id="rId53" Type="http://schemas.openxmlformats.org/officeDocument/2006/relationships/hyperlink" Target="http://www.findagrave.com/cgi-bin/fg.cgi?page=gr&amp;GRid=76479470" TargetMode="External"/><Relationship Id="rId58" Type="http://schemas.openxmlformats.org/officeDocument/2006/relationships/hyperlink" Target="http://www.findagrave.com/cgi-bin/fg.cgi?page=gr&amp;GRid=76479558" TargetMode="External"/><Relationship Id="rId74" Type="http://schemas.openxmlformats.org/officeDocument/2006/relationships/hyperlink" Target="http://trees.ancestry.com/tree/51343464/person/13205536013" TargetMode="External"/><Relationship Id="rId79" Type="http://schemas.openxmlformats.org/officeDocument/2006/relationships/hyperlink" Target="http://www.findagrave.com/cgi-bin/fg.cgi?page=gr&amp;GRid=76479336" TargetMode="External"/><Relationship Id="rId102" Type="http://schemas.openxmlformats.org/officeDocument/2006/relationships/hyperlink" Target="http://trees.ancestry.com/tree/51343464/person/13205272007" TargetMode="External"/><Relationship Id="rId123" Type="http://schemas.openxmlformats.org/officeDocument/2006/relationships/hyperlink" Target="http://trees.ancestry.com/tree/51343464/person/13198102230" TargetMode="External"/><Relationship Id="rId128" Type="http://schemas.openxmlformats.org/officeDocument/2006/relationships/hyperlink" Target="http://trees.ancestry.com/tree/51343464/person/13198129301" TargetMode="External"/><Relationship Id="rId144" Type="http://schemas.openxmlformats.org/officeDocument/2006/relationships/hyperlink" Target="http://www.findagrave.com/cgi-bin/fg.cgi?page=gr&amp;GRid=104294290" TargetMode="External"/><Relationship Id="rId149" Type="http://schemas.openxmlformats.org/officeDocument/2006/relationships/hyperlink" Target="http://www.findagrave.com/cgi-bin/fg.cgi?page=gr&amp;GRid=104502837" TargetMode="External"/><Relationship Id="rId5" Type="http://schemas.openxmlformats.org/officeDocument/2006/relationships/hyperlink" Target="http://www.findagrave.com/cgi-bin/fg.cgi?page=gr&amp;GRid=76479148" TargetMode="External"/><Relationship Id="rId90" Type="http://schemas.openxmlformats.org/officeDocument/2006/relationships/hyperlink" Target="http://www.findagrave.com/cgi-bin/fg.cgi?page=gr&amp;GRid=76479769" TargetMode="External"/><Relationship Id="rId95" Type="http://schemas.openxmlformats.org/officeDocument/2006/relationships/hyperlink" Target="http://trees.ancestry.com/tree/51343464/person/13205670622" TargetMode="External"/><Relationship Id="rId160" Type="http://schemas.openxmlformats.org/officeDocument/2006/relationships/printerSettings" Target="../printerSettings/printerSettings9.bin"/><Relationship Id="rId22" Type="http://schemas.openxmlformats.org/officeDocument/2006/relationships/hyperlink" Target="http://www.findagrave.com/cgi-bin/fg.cgi?page=gr&amp;GRid=76479584" TargetMode="External"/><Relationship Id="rId27" Type="http://schemas.openxmlformats.org/officeDocument/2006/relationships/hyperlink" Target="http://trees.ancestry.com/tree/51343464/person/13186499426" TargetMode="External"/><Relationship Id="rId43" Type="http://schemas.openxmlformats.org/officeDocument/2006/relationships/hyperlink" Target="http://www.findagrave.com/cgi-bin/fg.cgi?page=gr&amp;GRid=76479621" TargetMode="External"/><Relationship Id="rId48" Type="http://schemas.openxmlformats.org/officeDocument/2006/relationships/hyperlink" Target="http://trees.ancestry.com/tree/51343464/person/13231244136" TargetMode="External"/><Relationship Id="rId64" Type="http://schemas.openxmlformats.org/officeDocument/2006/relationships/hyperlink" Target="http://www.findagrave.com/cgi-bin/fg.cgi?page=gr&amp;GRid=76479725" TargetMode="External"/><Relationship Id="rId69" Type="http://schemas.openxmlformats.org/officeDocument/2006/relationships/hyperlink" Target="http://trees.ancestry.com/tree/51343464/person/13205318045" TargetMode="External"/><Relationship Id="rId113" Type="http://schemas.openxmlformats.org/officeDocument/2006/relationships/hyperlink" Target="http://trees.ancestry.com/tree/51343464/person/13198047507" TargetMode="External"/><Relationship Id="rId118" Type="http://schemas.openxmlformats.org/officeDocument/2006/relationships/hyperlink" Target="http://trees.ancestry.com/tree/51343464/person/13205346124" TargetMode="External"/><Relationship Id="rId134" Type="http://schemas.openxmlformats.org/officeDocument/2006/relationships/hyperlink" Target="http://trees.ancestry.com/tree/51343464/person/13186553266" TargetMode="External"/><Relationship Id="rId139" Type="http://schemas.openxmlformats.org/officeDocument/2006/relationships/hyperlink" Target="http://www.findagrave.com/cgi-bin/fg.cgi?page=gr&amp;GRid=103588499" TargetMode="External"/><Relationship Id="rId80" Type="http://schemas.openxmlformats.org/officeDocument/2006/relationships/hyperlink" Target="http://www.findagrave.com/cgi-bin/fg.cgi?page=gr&amp;GRid=76479319" TargetMode="External"/><Relationship Id="rId85" Type="http://schemas.openxmlformats.org/officeDocument/2006/relationships/hyperlink" Target="http://trees.ancestry.com/tree/51343464/person/13205607790" TargetMode="External"/><Relationship Id="rId150" Type="http://schemas.openxmlformats.org/officeDocument/2006/relationships/hyperlink" Target="http://www.findagrave.com/cgi-bin/fg.cgi?page=gr&amp;GRid=104502869" TargetMode="External"/><Relationship Id="rId155" Type="http://schemas.openxmlformats.org/officeDocument/2006/relationships/hyperlink" Target="http://www.findagrave.com/cgi-bin/fg.cgi?page=gr&amp;GRid=104503131" TargetMode="External"/><Relationship Id="rId12" Type="http://schemas.openxmlformats.org/officeDocument/2006/relationships/hyperlink" Target="http://trees.ancestry.com/tree/51343464/person/13186465030" TargetMode="External"/><Relationship Id="rId17" Type="http://schemas.openxmlformats.org/officeDocument/2006/relationships/hyperlink" Target="http://www.findagrave.com/cgi-bin/fg.cgi?page=gr&amp;GRid=76479093" TargetMode="External"/><Relationship Id="rId33" Type="http://schemas.openxmlformats.org/officeDocument/2006/relationships/hyperlink" Target="http://trees.ancestry.com/tree/51343464/person/13186553979" TargetMode="External"/><Relationship Id="rId38" Type="http://schemas.openxmlformats.org/officeDocument/2006/relationships/hyperlink" Target="http://trees.ancestry.com/tree/51343464/person/13198132240" TargetMode="External"/><Relationship Id="rId59" Type="http://schemas.openxmlformats.org/officeDocument/2006/relationships/hyperlink" Target="http://www.findagrave.com/cgi-bin/fg.cgi?page=gr&amp;GRid=76479564" TargetMode="External"/><Relationship Id="rId103" Type="http://schemas.openxmlformats.org/officeDocument/2006/relationships/hyperlink" Target="http://trees.ancestry.com/tree/51343464/person/13205272527" TargetMode="External"/><Relationship Id="rId108" Type="http://schemas.openxmlformats.org/officeDocument/2006/relationships/hyperlink" Target="http://trees.ancestry.com/tree/51343464/person/13265249447" TargetMode="External"/><Relationship Id="rId124" Type="http://schemas.openxmlformats.org/officeDocument/2006/relationships/hyperlink" Target="http://trees.ancestry.com/tree/51343464/person/13198102365" TargetMode="External"/><Relationship Id="rId129" Type="http://schemas.openxmlformats.org/officeDocument/2006/relationships/hyperlink" Target="http://trees.ancestry.com/tree/51343464/person/13198131091" TargetMode="External"/><Relationship Id="rId20" Type="http://schemas.openxmlformats.org/officeDocument/2006/relationships/hyperlink" Target="http://trees.ancestry.com/tree/51343464/person/13198112225" TargetMode="External"/><Relationship Id="rId41" Type="http://schemas.openxmlformats.org/officeDocument/2006/relationships/hyperlink" Target="http://trees.ancestry.com/tree/51343464/person/13205049002" TargetMode="External"/><Relationship Id="rId54" Type="http://schemas.openxmlformats.org/officeDocument/2006/relationships/hyperlink" Target="http://www.findagrave.com/cgi-bin/fg.cgi?page=gr&amp;GRid=76479497" TargetMode="External"/><Relationship Id="rId62" Type="http://schemas.openxmlformats.org/officeDocument/2006/relationships/hyperlink" Target="http://www.findagrave.com/cgi-bin/fg.cgi?page=gr&amp;GRid=76479709" TargetMode="External"/><Relationship Id="rId70" Type="http://schemas.openxmlformats.org/officeDocument/2006/relationships/hyperlink" Target="http://www.findagrave.com/cgi-bin/fg.cgi?page=gr&amp;GRid=76479680" TargetMode="External"/><Relationship Id="rId75" Type="http://schemas.openxmlformats.org/officeDocument/2006/relationships/hyperlink" Target="http://trees.ancestry.com/tree/51343464/person/13205541529" TargetMode="External"/><Relationship Id="rId83" Type="http://schemas.openxmlformats.org/officeDocument/2006/relationships/hyperlink" Target="http://trees.ancestry.com/tree/51343464/person/13205613022" TargetMode="External"/><Relationship Id="rId88" Type="http://schemas.openxmlformats.org/officeDocument/2006/relationships/hyperlink" Target="http://www.findagrave.com/cgi-bin/fg.cgi?page=gr&amp;GRid=76479744" TargetMode="External"/><Relationship Id="rId91" Type="http://schemas.openxmlformats.org/officeDocument/2006/relationships/hyperlink" Target="http://trees.ancestry.com/tree/51343464/person/13205773331" TargetMode="External"/><Relationship Id="rId96" Type="http://schemas.openxmlformats.org/officeDocument/2006/relationships/hyperlink" Target="http://www.findagrave.com/cgi-bin/fg.cgi?page=gr&amp;GRid=76479263" TargetMode="External"/><Relationship Id="rId111" Type="http://schemas.openxmlformats.org/officeDocument/2006/relationships/hyperlink" Target="http://trees.ancestry.com/tree/51343464/person/13265273951" TargetMode="External"/><Relationship Id="rId132" Type="http://schemas.openxmlformats.org/officeDocument/2006/relationships/hyperlink" Target="http://trees.ancestry.com/tree/51343464/person/13186494369" TargetMode="External"/><Relationship Id="rId140" Type="http://schemas.openxmlformats.org/officeDocument/2006/relationships/hyperlink" Target="http://www.findagrave.com/cgi-bin/fg.cgi?page=gr&amp;GRid=104276498" TargetMode="External"/><Relationship Id="rId145" Type="http://schemas.openxmlformats.org/officeDocument/2006/relationships/hyperlink" Target="http://www.findagrave.com/cgi-bin/fg.cgi?page=gr&amp;GRid=104295668" TargetMode="External"/><Relationship Id="rId153" Type="http://schemas.openxmlformats.org/officeDocument/2006/relationships/hyperlink" Target="http://www.findagrave.com/cgi-bin/fg.cgi?page=gr&amp;GRid=104503072" TargetMode="External"/><Relationship Id="rId161" Type="http://schemas.openxmlformats.org/officeDocument/2006/relationships/drawing" Target="../drawings/drawing4.xml"/><Relationship Id="rId1" Type="http://schemas.openxmlformats.org/officeDocument/2006/relationships/hyperlink" Target="http://trees.ancestry.com/tree/51343464/person/13184538730" TargetMode="External"/><Relationship Id="rId6" Type="http://schemas.openxmlformats.org/officeDocument/2006/relationships/hyperlink" Target="http://trees.ancestry.com/tree/51343464/person/13198056674" TargetMode="External"/><Relationship Id="rId15" Type="http://schemas.openxmlformats.org/officeDocument/2006/relationships/hyperlink" Target="http://trees.ancestry.com/tree/51343464/person/13186466206" TargetMode="External"/><Relationship Id="rId23" Type="http://schemas.openxmlformats.org/officeDocument/2006/relationships/hyperlink" Target="http://trees.ancestry.com/tree/51343464/person/13198140026" TargetMode="External"/><Relationship Id="rId28" Type="http://schemas.openxmlformats.org/officeDocument/2006/relationships/hyperlink" Target="http://trees.ancestry.com/tree/51343464/person/13186500826" TargetMode="External"/><Relationship Id="rId36" Type="http://schemas.openxmlformats.org/officeDocument/2006/relationships/hyperlink" Target="http://trees.ancestry.com/tree/51343464/person/13198132469" TargetMode="External"/><Relationship Id="rId49" Type="http://schemas.openxmlformats.org/officeDocument/2006/relationships/hyperlink" Target="http://www.findagrave.com/cgi-bin/fg.cgi?page=gr&amp;GRid=76479547" TargetMode="External"/><Relationship Id="rId57" Type="http://schemas.openxmlformats.org/officeDocument/2006/relationships/hyperlink" Target="http://www.findagrave.com/cgi-bin/fg.cgi?page=gr&amp;GRid=76479537" TargetMode="External"/><Relationship Id="rId106" Type="http://schemas.openxmlformats.org/officeDocument/2006/relationships/hyperlink" Target="http://trees.ancestry.com/tree/51343464/person/13259928568" TargetMode="External"/><Relationship Id="rId114" Type="http://schemas.openxmlformats.org/officeDocument/2006/relationships/hyperlink" Target="http://trees.ancestry.com/tree/51343464/person/13198047620" TargetMode="External"/><Relationship Id="rId119" Type="http://schemas.openxmlformats.org/officeDocument/2006/relationships/hyperlink" Target="http://trees.ancestry.com/tree/51343464/person/13198047851" TargetMode="External"/><Relationship Id="rId127" Type="http://schemas.openxmlformats.org/officeDocument/2006/relationships/hyperlink" Target="http://trees.ancestry.com/tree/51343464/person/13198138209" TargetMode="External"/><Relationship Id="rId10" Type="http://schemas.openxmlformats.org/officeDocument/2006/relationships/hyperlink" Target="http://www.findagrave.com/cgi-bin/fg.cgi?page=gr&amp;GRid=61428245" TargetMode="External"/><Relationship Id="rId31" Type="http://schemas.openxmlformats.org/officeDocument/2006/relationships/hyperlink" Target="http://www.findagrave.com/cgi-bin/fg.cgi?page=gr&amp;GRid=76479394" TargetMode="External"/><Relationship Id="rId44" Type="http://schemas.openxmlformats.org/officeDocument/2006/relationships/hyperlink" Target="http://trees.ancestry.com/tree/51343464/person/13198129154" TargetMode="External"/><Relationship Id="rId52" Type="http://schemas.openxmlformats.org/officeDocument/2006/relationships/hyperlink" Target="http://trees.ancestry.com/tree/51343464/person/13231349720" TargetMode="External"/><Relationship Id="rId60" Type="http://schemas.openxmlformats.org/officeDocument/2006/relationships/hyperlink" Target="http://www.findagrave.com/cgi-bin/fg.cgi?page=gr&amp;GRid=76479442" TargetMode="External"/><Relationship Id="rId65" Type="http://schemas.openxmlformats.org/officeDocument/2006/relationships/hyperlink" Target="http://trees.ancestry.com/tree/51343464/person/13205415213" TargetMode="External"/><Relationship Id="rId73" Type="http://schemas.openxmlformats.org/officeDocument/2006/relationships/hyperlink" Target="http://www.findagrave.com/cgi-bin/fg.cgi?page=gr&amp;GRid=76479419" TargetMode="External"/><Relationship Id="rId78" Type="http://schemas.openxmlformats.org/officeDocument/2006/relationships/hyperlink" Target="http://www.findagrave.com/cgi-bin/fg.cgi?page=gr&amp;GRid=76479343" TargetMode="External"/><Relationship Id="rId81" Type="http://schemas.openxmlformats.org/officeDocument/2006/relationships/hyperlink" Target="http://www.findagrave.com/cgi-bin/fg.cgi?page=gr&amp;GRid=76479329" TargetMode="External"/><Relationship Id="rId86" Type="http://schemas.openxmlformats.org/officeDocument/2006/relationships/hyperlink" Target="http://www.findagrave.com/cgi-bin/fg.cgi?page=gr&amp;GRid=76479752" TargetMode="External"/><Relationship Id="rId94" Type="http://schemas.openxmlformats.org/officeDocument/2006/relationships/hyperlink" Target="http://trees.ancestry.com/tree/51343464/person/13205673239" TargetMode="External"/><Relationship Id="rId99" Type="http://schemas.openxmlformats.org/officeDocument/2006/relationships/hyperlink" Target="http://www.findagrave.com/cgi-bin/fg.cgi?page=gr&amp;GRid=76479217" TargetMode="External"/><Relationship Id="rId101" Type="http://schemas.openxmlformats.org/officeDocument/2006/relationships/hyperlink" Target="http://trees.ancestry.com/tree/51343464/person/13205257776" TargetMode="External"/><Relationship Id="rId122" Type="http://schemas.openxmlformats.org/officeDocument/2006/relationships/hyperlink" Target="http://trees.ancestry.com/tree/51343464/person/13198101959" TargetMode="External"/><Relationship Id="rId130" Type="http://schemas.openxmlformats.org/officeDocument/2006/relationships/hyperlink" Target="http://trees.ancestry.com/tree/51343464/person/13198131348" TargetMode="External"/><Relationship Id="rId135" Type="http://schemas.openxmlformats.org/officeDocument/2006/relationships/hyperlink" Target="http://trees.ancestry.com/tree/51343464/person/13205426431" TargetMode="External"/><Relationship Id="rId143" Type="http://schemas.openxmlformats.org/officeDocument/2006/relationships/hyperlink" Target="http://www.findagrave.com/cgi-bin/fg.cgi?page=gr&amp;GRid=104292365" TargetMode="External"/><Relationship Id="rId148" Type="http://schemas.openxmlformats.org/officeDocument/2006/relationships/hyperlink" Target="http://www.findagrave.com/cgi-bin/fg.cgi?page=gr&amp;GRid=104502801" TargetMode="External"/><Relationship Id="rId151" Type="http://schemas.openxmlformats.org/officeDocument/2006/relationships/hyperlink" Target="http://www.findagrave.com/cgi-bin/fg.cgi?page=gr&amp;GRid=104502897" TargetMode="External"/><Relationship Id="rId156" Type="http://schemas.openxmlformats.org/officeDocument/2006/relationships/hyperlink" Target="http://www.findagrave.com/cgi-bin/fg.cgi?page=gr&amp;GRid=104502914" TargetMode="External"/><Relationship Id="rId4" Type="http://schemas.openxmlformats.org/officeDocument/2006/relationships/hyperlink" Target="http://www.findagrave.com/cgi-bin/fg.cgi?page=gr&amp;GRid=76478982" TargetMode="External"/><Relationship Id="rId9" Type="http://schemas.openxmlformats.org/officeDocument/2006/relationships/hyperlink" Target="http://www.findagrave.com/cgi-bin/fg.cgi?page=gr&amp;GRid=76479006" TargetMode="External"/><Relationship Id="rId13" Type="http://schemas.openxmlformats.org/officeDocument/2006/relationships/hyperlink" Target="http://www.findagrave.com/cgi-bin/fg.cgi?page=gr&amp;GRid=76479649" TargetMode="External"/><Relationship Id="rId18" Type="http://schemas.openxmlformats.org/officeDocument/2006/relationships/hyperlink" Target="http://trees.ancestry.com/tree/51343464/person/13186466718" TargetMode="External"/><Relationship Id="rId39" Type="http://schemas.openxmlformats.org/officeDocument/2006/relationships/hyperlink" Target="http://www.findagrave.com/cgi-bin/fg.cgi?page=gr&amp;GRid=103599538" TargetMode="External"/><Relationship Id="rId109" Type="http://schemas.openxmlformats.org/officeDocument/2006/relationships/hyperlink" Target="http://trees.ancestry.com/tree/51343464/person/13265251650" TargetMode="External"/><Relationship Id="rId34" Type="http://schemas.openxmlformats.org/officeDocument/2006/relationships/hyperlink" Target="http://trees.ancestry.com/tree/51343464/person/13198037176" TargetMode="External"/><Relationship Id="rId50" Type="http://schemas.openxmlformats.org/officeDocument/2006/relationships/hyperlink" Target="http://trees.ancestry.com/tree/51343464/person/13231245784" TargetMode="External"/><Relationship Id="rId55" Type="http://schemas.openxmlformats.org/officeDocument/2006/relationships/hyperlink" Target="http://www.findagrave.com/cgi-bin/fg.cgi?page=gr&amp;GRid=76479513" TargetMode="External"/><Relationship Id="rId76" Type="http://schemas.openxmlformats.org/officeDocument/2006/relationships/hyperlink" Target="http://www.findagrave.com/cgi-bin/fg.cgi?page=gr&amp;GRid=76479359" TargetMode="External"/><Relationship Id="rId97" Type="http://schemas.openxmlformats.org/officeDocument/2006/relationships/hyperlink" Target="http://www.findagrave.com/cgi-bin/fg.cgi?page=gr&amp;GRid=76479257" TargetMode="External"/><Relationship Id="rId104" Type="http://schemas.openxmlformats.org/officeDocument/2006/relationships/hyperlink" Target="http://www.findagrave.com/cgi-bin/fg.cgi?page=gr&amp;GRid=104207823" TargetMode="External"/><Relationship Id="rId120" Type="http://schemas.openxmlformats.org/officeDocument/2006/relationships/hyperlink" Target="http://trees.ancestry.com/tree/51343464/person/13198048798" TargetMode="External"/><Relationship Id="rId125" Type="http://schemas.openxmlformats.org/officeDocument/2006/relationships/hyperlink" Target="http://trees.ancestry.com/tree/51343464/person/13186468491" TargetMode="External"/><Relationship Id="rId141" Type="http://schemas.openxmlformats.org/officeDocument/2006/relationships/hyperlink" Target="http://www.findagrave.com/cgi-bin/fg.cgi?page=gr&amp;GRid=104277313" TargetMode="External"/><Relationship Id="rId146" Type="http://schemas.openxmlformats.org/officeDocument/2006/relationships/hyperlink" Target="http://www.findagrave.com/cgi-bin/fg.cgi?page=gr&amp;GRid=104502715" TargetMode="External"/><Relationship Id="rId7" Type="http://schemas.openxmlformats.org/officeDocument/2006/relationships/hyperlink" Target="http://www.findagrave.com/cgi-bin/fg.cgi?page=gr&amp;GRid=76479169" TargetMode="External"/><Relationship Id="rId71" Type="http://schemas.openxmlformats.org/officeDocument/2006/relationships/hyperlink" Target="http://trees.ancestry.com/tree/51343464/person/13205326400" TargetMode="External"/><Relationship Id="rId92" Type="http://schemas.openxmlformats.org/officeDocument/2006/relationships/hyperlink" Target="http://trees.ancestry.com/tree/51343464/person/13205772424" TargetMode="External"/><Relationship Id="rId2" Type="http://schemas.openxmlformats.org/officeDocument/2006/relationships/hyperlink" Target="http://trees.ancestry.com/tree/51343464/person/13184554895" TargetMode="External"/><Relationship Id="rId29" Type="http://schemas.openxmlformats.org/officeDocument/2006/relationships/hyperlink" Target="http://www.findagrave.com/cgi-bin/fg.cgi?page=gr&amp;GRid=76479200" TargetMode="External"/><Relationship Id="rId24" Type="http://schemas.openxmlformats.org/officeDocument/2006/relationships/hyperlink" Target="http://trees.ancestry.com/tree/51343464/person/13198170064" TargetMode="External"/><Relationship Id="rId40" Type="http://schemas.openxmlformats.org/officeDocument/2006/relationships/hyperlink" Target="http://www.findagrave.com/cgi-bin/fg.cgi?page=gr&amp;GRid=103599547" TargetMode="External"/><Relationship Id="rId45" Type="http://schemas.openxmlformats.org/officeDocument/2006/relationships/hyperlink" Target="http://www.findagrave.com/cgi-bin/fg.cgi?page=gr&amp;GRid=76210604" TargetMode="External"/><Relationship Id="rId66" Type="http://schemas.openxmlformats.org/officeDocument/2006/relationships/hyperlink" Target="http://www.findagrave.com/cgi-bin/fg.cgi?page=gr&amp;GRid=76479693" TargetMode="External"/><Relationship Id="rId87" Type="http://schemas.openxmlformats.org/officeDocument/2006/relationships/hyperlink" Target="http://www.findagrave.com/cgi-bin/fg.cgi?page=gr&amp;GRid=76479736" TargetMode="External"/><Relationship Id="rId110" Type="http://schemas.openxmlformats.org/officeDocument/2006/relationships/hyperlink" Target="http://trees.ancestry.com/tree/51343464/person/13265276779" TargetMode="External"/><Relationship Id="rId115" Type="http://schemas.openxmlformats.org/officeDocument/2006/relationships/hyperlink" Target="http://trees.ancestry.com/tree/51343464/person/13198047747" TargetMode="External"/><Relationship Id="rId131" Type="http://schemas.openxmlformats.org/officeDocument/2006/relationships/hyperlink" Target="http://www.findagrave.com/cgi-bin/fg.cgi?page=gr&amp;GRid=80170258" TargetMode="External"/><Relationship Id="rId136" Type="http://schemas.openxmlformats.org/officeDocument/2006/relationships/hyperlink" Target="http://www.findagrave.com/cgi-bin/fg.cgi?page=gr&amp;GRid=98981506" TargetMode="External"/><Relationship Id="rId157" Type="http://schemas.openxmlformats.org/officeDocument/2006/relationships/hyperlink" Target="http://www.findagrave.com/cgi-bin/fg.cgi?page=gr&amp;GRid=104502958" TargetMode="External"/><Relationship Id="rId61" Type="http://schemas.openxmlformats.org/officeDocument/2006/relationships/hyperlink" Target="http://trees.ancestry.com/tree/51343464/person/13205369810" TargetMode="External"/><Relationship Id="rId82" Type="http://schemas.openxmlformats.org/officeDocument/2006/relationships/hyperlink" Target="http://trees.ancestry.com/tree/51343464/person/13205613916" TargetMode="External"/><Relationship Id="rId152" Type="http://schemas.openxmlformats.org/officeDocument/2006/relationships/hyperlink" Target="http://www.findagrave.com/cgi-bin/fg.cgi?page=gr&amp;GRid=104503046" TargetMode="External"/><Relationship Id="rId19" Type="http://schemas.openxmlformats.org/officeDocument/2006/relationships/hyperlink" Target="http://www.findagrave.com/cgi-bin/fg.cgi?page=gr&amp;GRid=76479112" TargetMode="External"/><Relationship Id="rId14" Type="http://schemas.openxmlformats.org/officeDocument/2006/relationships/hyperlink" Target="http://www.findagrave.com/cgi-bin/fg.cgi?page=gr&amp;GRid=76479628" TargetMode="External"/><Relationship Id="rId30" Type="http://schemas.openxmlformats.org/officeDocument/2006/relationships/hyperlink" Target="http://trees.ancestry.com/tree/51343464/person/13186506703" TargetMode="External"/><Relationship Id="rId35" Type="http://schemas.openxmlformats.org/officeDocument/2006/relationships/hyperlink" Target="http://www.findagrave.com/cgi-bin/fg.cgi?page=gr&amp;GRid=76479121" TargetMode="External"/><Relationship Id="rId56" Type="http://schemas.openxmlformats.org/officeDocument/2006/relationships/hyperlink" Target="http://www.findagrave.com/cgi-bin/fg.cgi?page=gr&amp;GRid=76479526" TargetMode="External"/><Relationship Id="rId77" Type="http://schemas.openxmlformats.org/officeDocument/2006/relationships/hyperlink" Target="http://trees.ancestry.com/tree/51343464/person/13205597801" TargetMode="External"/><Relationship Id="rId100" Type="http://schemas.openxmlformats.org/officeDocument/2006/relationships/hyperlink" Target="http://trees.ancestry.com/tree/51343464/person/13205255596" TargetMode="External"/><Relationship Id="rId105" Type="http://schemas.openxmlformats.org/officeDocument/2006/relationships/hyperlink" Target="http://trees.ancestry.com/tree/51343464/person/13259988599" TargetMode="External"/><Relationship Id="rId126" Type="http://schemas.openxmlformats.org/officeDocument/2006/relationships/hyperlink" Target="http://trees.ancestry.com/tree/51343464/person/13198128940" TargetMode="External"/><Relationship Id="rId147" Type="http://schemas.openxmlformats.org/officeDocument/2006/relationships/hyperlink" Target="http://www.findagrave.com/cgi-bin/fg.cgi?page=gr&amp;GRid=104502749" TargetMode="External"/><Relationship Id="rId8" Type="http://schemas.openxmlformats.org/officeDocument/2006/relationships/hyperlink" Target="http://trees.ancestry.com/tree/51343464/person/13198102573" TargetMode="External"/><Relationship Id="rId51" Type="http://schemas.openxmlformats.org/officeDocument/2006/relationships/hyperlink" Target="http://www.findagrave.com/cgi-bin/fg.cgi?page=gr&amp;GRid=76479477" TargetMode="External"/><Relationship Id="rId72" Type="http://schemas.openxmlformats.org/officeDocument/2006/relationships/hyperlink" Target="http://www.findagrave.com/cgi-bin/fg.cgi?page=gr&amp;GRid=76479430" TargetMode="External"/><Relationship Id="rId93" Type="http://schemas.openxmlformats.org/officeDocument/2006/relationships/hyperlink" Target="http://trees.ancestry.com/tree/51343464/person/13205771829" TargetMode="External"/><Relationship Id="rId98" Type="http://schemas.openxmlformats.org/officeDocument/2006/relationships/hyperlink" Target="http://www.findagrave.com/cgi-bin/fg.cgi?page=gr&amp;GRid=76479228" TargetMode="External"/><Relationship Id="rId121" Type="http://schemas.openxmlformats.org/officeDocument/2006/relationships/hyperlink" Target="http://trees.ancestry.com/tree/51343464/person/13198056499" TargetMode="External"/><Relationship Id="rId142" Type="http://schemas.openxmlformats.org/officeDocument/2006/relationships/hyperlink" Target="http://trees.ancestry.com/tree/51343464/person/13270842265" TargetMode="External"/><Relationship Id="rId3" Type="http://schemas.openxmlformats.org/officeDocument/2006/relationships/hyperlink" Target="http://www.findagrave.com/cgi-bin/fg.cgi?page=gr&amp;GRid=76478999" TargetMode="External"/><Relationship Id="rId25" Type="http://schemas.openxmlformats.org/officeDocument/2006/relationships/hyperlink" Target="http://www.findagrave.com/cgi-bin/fg.cgi?page=gr&amp;GRid=76479067" TargetMode="External"/><Relationship Id="rId46" Type="http://schemas.openxmlformats.org/officeDocument/2006/relationships/hyperlink" Target="http://trees.ancestry.com/tree/51343464/person/13198183528" TargetMode="External"/><Relationship Id="rId67" Type="http://schemas.openxmlformats.org/officeDocument/2006/relationships/hyperlink" Target="http://trees.ancestry.com/tree/51343464/person/13205418948" TargetMode="External"/><Relationship Id="rId116" Type="http://schemas.openxmlformats.org/officeDocument/2006/relationships/hyperlink" Target="http://trees.ancestry.com/tree/51343464/person/13266509075" TargetMode="External"/><Relationship Id="rId137" Type="http://schemas.openxmlformats.org/officeDocument/2006/relationships/hyperlink" Target="http://trees.ancestry.com/tree/51343464/person/13205520796" TargetMode="External"/><Relationship Id="rId158" Type="http://schemas.openxmlformats.org/officeDocument/2006/relationships/hyperlink" Target="http://www.findagrave.com/cgi-bin/fg.cgi?page=gr&amp;GRid=104502985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dagrave.com/cgi-bin/fg.cgi?page=gr&amp;GRid=76479102" TargetMode="External"/><Relationship Id="rId18" Type="http://schemas.openxmlformats.org/officeDocument/2006/relationships/hyperlink" Target="http://www.findagrave.com/cgi-bin/fg.cgi?page=gr&amp;GRid=76479380" TargetMode="External"/><Relationship Id="rId26" Type="http://schemas.openxmlformats.org/officeDocument/2006/relationships/hyperlink" Target="http://www.findagrave.com/cgi-bin/fg.cgi?page=gr&amp;GRid=76479329" TargetMode="External"/><Relationship Id="rId39" Type="http://schemas.openxmlformats.org/officeDocument/2006/relationships/hyperlink" Target="http://www.findagrave.com/cgi-bin/fg.cgi?page=gr&amp;GRid=76479736" TargetMode="External"/><Relationship Id="rId3" Type="http://schemas.openxmlformats.org/officeDocument/2006/relationships/hyperlink" Target="http://www.findagrave.com/cgi-bin/fg.cgi?page=gr&amp;GRid=76479169" TargetMode="External"/><Relationship Id="rId21" Type="http://schemas.openxmlformats.org/officeDocument/2006/relationships/hyperlink" Target="http://www.findagrave.com/cgi-bin/fg.cgi?page=gr&amp;GRid=76479430" TargetMode="External"/><Relationship Id="rId34" Type="http://schemas.openxmlformats.org/officeDocument/2006/relationships/hyperlink" Target="http://www.findagrave.com/cgi-bin/fg.cgi?page=gr&amp;GRid=76479442" TargetMode="External"/><Relationship Id="rId42" Type="http://schemas.openxmlformats.org/officeDocument/2006/relationships/hyperlink" Target="http://www.findagrave.com/cgi-bin/fg.cgi?page=gr&amp;GRid=76479769" TargetMode="External"/><Relationship Id="rId47" Type="http://schemas.openxmlformats.org/officeDocument/2006/relationships/hyperlink" Target="http://www.findagrave.com/cgi-bin/fg.cgi?page=gr&amp;GRid=76479526" TargetMode="External"/><Relationship Id="rId50" Type="http://schemas.openxmlformats.org/officeDocument/2006/relationships/hyperlink" Target="http://www.findagrave.com/cgi-bin/fg.cgi?page=gr&amp;GRid=76210604" TargetMode="External"/><Relationship Id="rId7" Type="http://schemas.openxmlformats.org/officeDocument/2006/relationships/hyperlink" Target="http://www.findagrave.com/cgi-bin/fg.cgi?page=gr&amp;GRid=76479450" TargetMode="External"/><Relationship Id="rId12" Type="http://schemas.openxmlformats.org/officeDocument/2006/relationships/hyperlink" Target="http://www.findagrave.com/cgi-bin/fg.cgi?page=gr&amp;GRid=76479121" TargetMode="External"/><Relationship Id="rId17" Type="http://schemas.openxmlformats.org/officeDocument/2006/relationships/hyperlink" Target="http://www.findagrave.com/cgi-bin/fg.cgi?page=gr&amp;GRid=76479394" TargetMode="External"/><Relationship Id="rId25" Type="http://schemas.openxmlformats.org/officeDocument/2006/relationships/hyperlink" Target="http://www.findagrave.com/cgi-bin/fg.cgi?page=gr&amp;GRid=76479319" TargetMode="External"/><Relationship Id="rId33" Type="http://schemas.openxmlformats.org/officeDocument/2006/relationships/hyperlink" Target="http://www.findagrave.com/cgi-bin/fg.cgi?page=gr&amp;GRid=76479680" TargetMode="External"/><Relationship Id="rId38" Type="http://schemas.openxmlformats.org/officeDocument/2006/relationships/hyperlink" Target="http://www.findagrave.com/cgi-bin/fg.cgi?page=gr&amp;GRid=76479752" TargetMode="External"/><Relationship Id="rId46" Type="http://schemas.openxmlformats.org/officeDocument/2006/relationships/hyperlink" Target="http://www.findagrave.com/cgi-bin/fg.cgi?page=gr&amp;GRid=76479564" TargetMode="External"/><Relationship Id="rId2" Type="http://schemas.openxmlformats.org/officeDocument/2006/relationships/hyperlink" Target="http://www.findagrave.com/cgi-bin/fg.cgi?page=gr&amp;GRid=76479200" TargetMode="External"/><Relationship Id="rId16" Type="http://schemas.openxmlformats.org/officeDocument/2006/relationships/hyperlink" Target="http://www.findagrave.com/cgi-bin/fg.cgi?page=gr&amp;GRid=61428245" TargetMode="External"/><Relationship Id="rId20" Type="http://schemas.openxmlformats.org/officeDocument/2006/relationships/hyperlink" Target="http://www.findagrave.com/cgi-bin/fg.cgi?page=gr&amp;GRid=76479257" TargetMode="External"/><Relationship Id="rId29" Type="http://schemas.openxmlformats.org/officeDocument/2006/relationships/hyperlink" Target="http://www.findagrave.com/cgi-bin/fg.cgi?page=gr&amp;GRid=76479217" TargetMode="External"/><Relationship Id="rId41" Type="http://schemas.openxmlformats.org/officeDocument/2006/relationships/hyperlink" Target="http://www.findagrave.com/cgi-bin/fg.cgi?page=gr&amp;GRid=40455095" TargetMode="External"/><Relationship Id="rId54" Type="http://schemas.openxmlformats.org/officeDocument/2006/relationships/printerSettings" Target="../printerSettings/printerSettings2.bin"/><Relationship Id="rId1" Type="http://schemas.openxmlformats.org/officeDocument/2006/relationships/hyperlink" Target="http://www.findagrave.com/cgi-bin/fg.cgi?page=gr&amp;GRid=76479657" TargetMode="External"/><Relationship Id="rId6" Type="http://schemas.openxmlformats.org/officeDocument/2006/relationships/hyperlink" Target="http://www.findagrave.com/cgi-bin/fg.cgi?page=gr&amp;GRid=76479112" TargetMode="External"/><Relationship Id="rId11" Type="http://schemas.openxmlformats.org/officeDocument/2006/relationships/hyperlink" Target="http://www.findagrave.com/cgi-bin/fg.cgi?page=gr&amp;GRid=76479055" TargetMode="External"/><Relationship Id="rId24" Type="http://schemas.openxmlformats.org/officeDocument/2006/relationships/hyperlink" Target="http://www.findagrave.com/cgi-bin/fg.cgi?page=gr&amp;GRid=76479336" TargetMode="External"/><Relationship Id="rId32" Type="http://schemas.openxmlformats.org/officeDocument/2006/relationships/hyperlink" Target="http://www.findagrave.com/cgi-bin/fg.cgi?page=gr&amp;GRid=76479693" TargetMode="External"/><Relationship Id="rId37" Type="http://schemas.openxmlformats.org/officeDocument/2006/relationships/hyperlink" Target="http://www.findagrave.com/cgi-bin/fg.cgi?page=gr&amp;GRid=76479709" TargetMode="External"/><Relationship Id="rId40" Type="http://schemas.openxmlformats.org/officeDocument/2006/relationships/hyperlink" Target="http://www.findagrave.com/cgi-bin/fg.cgi?page=gr&amp;GRid=76479744" TargetMode="External"/><Relationship Id="rId45" Type="http://schemas.openxmlformats.org/officeDocument/2006/relationships/hyperlink" Target="http://www.findagrave.com/cgi-bin/fg.cgi?page=gr&amp;GRid=76479477" TargetMode="External"/><Relationship Id="rId53" Type="http://schemas.openxmlformats.org/officeDocument/2006/relationships/hyperlink" Target="http://www.findagrave.com/cgi-bin/fg.cgi?page=gr&amp;GRid=76479470" TargetMode="External"/><Relationship Id="rId5" Type="http://schemas.openxmlformats.org/officeDocument/2006/relationships/hyperlink" Target="http://www.findagrave.com/cgi-bin/fg.cgi?page=gr&amp;GRid=76479067" TargetMode="External"/><Relationship Id="rId15" Type="http://schemas.openxmlformats.org/officeDocument/2006/relationships/hyperlink" Target="http://www.findagrave.com/cgi-bin/fg.cgi?page=gr&amp;GRid=76479093" TargetMode="External"/><Relationship Id="rId23" Type="http://schemas.openxmlformats.org/officeDocument/2006/relationships/hyperlink" Target="http://www.findagrave.com/cgi-bin/fg.cgi?page=gr&amp;GRid=76479343" TargetMode="External"/><Relationship Id="rId28" Type="http://schemas.openxmlformats.org/officeDocument/2006/relationships/hyperlink" Target="http://www.findagrave.com/cgi-bin/fg.cgi?page=gr&amp;GRid=76479228" TargetMode="External"/><Relationship Id="rId36" Type="http://schemas.openxmlformats.org/officeDocument/2006/relationships/hyperlink" Target="http://www.findagrave.com/cgi-bin/fg.cgi?page=gr&amp;GRid=76479725" TargetMode="External"/><Relationship Id="rId49" Type="http://schemas.openxmlformats.org/officeDocument/2006/relationships/hyperlink" Target="http://www.findagrave.com/cgi-bin/fg.cgi?page=gr&amp;GRid=76479621" TargetMode="External"/><Relationship Id="rId10" Type="http://schemas.openxmlformats.org/officeDocument/2006/relationships/hyperlink" Target="http://www.findagrave.com/cgi-bin/fg.cgi?page=gr&amp;GRid=76478982" TargetMode="External"/><Relationship Id="rId19" Type="http://schemas.openxmlformats.org/officeDocument/2006/relationships/hyperlink" Target="http://www.findagrave.com/cgi-bin/fg.cgi?page=gr&amp;GRid=76479263" TargetMode="External"/><Relationship Id="rId31" Type="http://schemas.openxmlformats.org/officeDocument/2006/relationships/hyperlink" Target="http://www.findagrave.com/cgi-bin/fg.cgi?page=gr&amp;GRid=76479628" TargetMode="External"/><Relationship Id="rId44" Type="http://schemas.openxmlformats.org/officeDocument/2006/relationships/hyperlink" Target="http://www.findagrave.com/cgi-bin/fg.cgi?page=gr&amp;GRid=76479558" TargetMode="External"/><Relationship Id="rId52" Type="http://schemas.openxmlformats.org/officeDocument/2006/relationships/hyperlink" Target="http://www.findagrave.com/cgi-bin/fg.cgi?page=gr&amp;GRid=76479537" TargetMode="External"/><Relationship Id="rId4" Type="http://schemas.openxmlformats.org/officeDocument/2006/relationships/hyperlink" Target="http://www.findagrave.com/cgi-bin/fg.cgi?page=gr&amp;GRid=76479148" TargetMode="External"/><Relationship Id="rId9" Type="http://schemas.openxmlformats.org/officeDocument/2006/relationships/hyperlink" Target="http://www.findagrave.com/cgi-bin/fg.cgi?page=gr&amp;GRid=76478999" TargetMode="External"/><Relationship Id="rId14" Type="http://schemas.openxmlformats.org/officeDocument/2006/relationships/hyperlink" Target="http://www.findagrave.com/cgi-bin/fg.cgi?page=gr&amp;GRid=76479006" TargetMode="External"/><Relationship Id="rId22" Type="http://schemas.openxmlformats.org/officeDocument/2006/relationships/hyperlink" Target="http://www.findagrave.com/cgi-bin/fg.cgi?page=gr&amp;GRid=76479419" TargetMode="External"/><Relationship Id="rId27" Type="http://schemas.openxmlformats.org/officeDocument/2006/relationships/hyperlink" Target="http://www.findagrave.com/cgi-bin/fg.cgi?page=gr&amp;GRid=76479359" TargetMode="External"/><Relationship Id="rId30" Type="http://schemas.openxmlformats.org/officeDocument/2006/relationships/hyperlink" Target="http://www.findagrave.com/cgi-bin/fg.cgi?page=gr&amp;GRid=76479649" TargetMode="External"/><Relationship Id="rId35" Type="http://schemas.openxmlformats.org/officeDocument/2006/relationships/hyperlink" Target="http://www.findagrave.com/cgi-bin/fg.cgi?page=gr&amp;GRid=76479671" TargetMode="External"/><Relationship Id="rId43" Type="http://schemas.openxmlformats.org/officeDocument/2006/relationships/hyperlink" Target="http://www.findagrave.com/cgi-bin/fg.cgi?page=gr&amp;GRid=76479513" TargetMode="External"/><Relationship Id="rId48" Type="http://schemas.openxmlformats.org/officeDocument/2006/relationships/hyperlink" Target="http://www.findagrave.com/cgi-bin/fg.cgi?page=gr&amp;GRid=76479547" TargetMode="External"/><Relationship Id="rId8" Type="http://schemas.openxmlformats.org/officeDocument/2006/relationships/hyperlink" Target="http://www.findagrave.com/cgi-bin/fg.cgi?page=gr&amp;GRid=76479584" TargetMode="External"/><Relationship Id="rId51" Type="http://schemas.openxmlformats.org/officeDocument/2006/relationships/hyperlink" Target="http://www.findagrave.com/cgi-bin/fg.cgi?page=gr&amp;GRid=76479497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indagrave.com/cgi-bin/fg.cgi?page=gr&amp;GRid=76479329" TargetMode="External"/><Relationship Id="rId21" Type="http://schemas.openxmlformats.org/officeDocument/2006/relationships/hyperlink" Target="http://www.findagrave.com/cgi-bin/fg.cgi?page=gr&amp;GRid=76479430" TargetMode="External"/><Relationship Id="rId42" Type="http://schemas.openxmlformats.org/officeDocument/2006/relationships/hyperlink" Target="http://www.findagrave.com/cgi-bin/fg.cgi?page=gr&amp;GRid=76479769" TargetMode="External"/><Relationship Id="rId47" Type="http://schemas.openxmlformats.org/officeDocument/2006/relationships/hyperlink" Target="http://www.findagrave.com/cgi-bin/fg.cgi?page=gr&amp;GRid=76479526" TargetMode="External"/><Relationship Id="rId63" Type="http://schemas.openxmlformats.org/officeDocument/2006/relationships/hyperlink" Target="http://trees.ancestry.com/tree/51343464/person/13205375955" TargetMode="External"/><Relationship Id="rId68" Type="http://schemas.openxmlformats.org/officeDocument/2006/relationships/hyperlink" Target="http://trees.ancestry.com/tree/51343464/person/13205613916" TargetMode="External"/><Relationship Id="rId84" Type="http://schemas.openxmlformats.org/officeDocument/2006/relationships/hyperlink" Target="http://trees.ancestry.com/tree/51343464/person/13186466206" TargetMode="External"/><Relationship Id="rId89" Type="http://schemas.openxmlformats.org/officeDocument/2006/relationships/hyperlink" Target="http://trees.ancestry.com/tree/51343464/person/13198170064" TargetMode="External"/><Relationship Id="rId7" Type="http://schemas.openxmlformats.org/officeDocument/2006/relationships/hyperlink" Target="http://www.findagrave.com/cgi-bin/fg.cgi?page=gr&amp;GRid=76479450" TargetMode="External"/><Relationship Id="rId71" Type="http://schemas.openxmlformats.org/officeDocument/2006/relationships/hyperlink" Target="http://trees.ancestry.com/tree/51343464/person/13205607790" TargetMode="External"/><Relationship Id="rId92" Type="http://schemas.openxmlformats.org/officeDocument/2006/relationships/hyperlink" Target="http://trees.ancestry.com/tree/51343464/person/13186506703" TargetMode="External"/><Relationship Id="rId2" Type="http://schemas.openxmlformats.org/officeDocument/2006/relationships/hyperlink" Target="http://www.findagrave.com/cgi-bin/fg.cgi?page=gr&amp;GRid=76479200" TargetMode="External"/><Relationship Id="rId16" Type="http://schemas.openxmlformats.org/officeDocument/2006/relationships/hyperlink" Target="http://www.findagrave.com/cgi-bin/fg.cgi?page=gr&amp;GRid=61428245" TargetMode="External"/><Relationship Id="rId29" Type="http://schemas.openxmlformats.org/officeDocument/2006/relationships/hyperlink" Target="http://www.findagrave.com/cgi-bin/fg.cgi?page=gr&amp;GRid=76479217" TargetMode="External"/><Relationship Id="rId11" Type="http://schemas.openxmlformats.org/officeDocument/2006/relationships/hyperlink" Target="http://www.findagrave.com/cgi-bin/fg.cgi?page=gr&amp;GRid=76479055" TargetMode="External"/><Relationship Id="rId24" Type="http://schemas.openxmlformats.org/officeDocument/2006/relationships/hyperlink" Target="http://www.findagrave.com/cgi-bin/fg.cgi?page=gr&amp;GRid=76479336" TargetMode="External"/><Relationship Id="rId32" Type="http://schemas.openxmlformats.org/officeDocument/2006/relationships/hyperlink" Target="http://www.findagrave.com/cgi-bin/fg.cgi?page=gr&amp;GRid=76479693" TargetMode="External"/><Relationship Id="rId37" Type="http://schemas.openxmlformats.org/officeDocument/2006/relationships/hyperlink" Target="http://www.findagrave.com/cgi-bin/fg.cgi?page=gr&amp;GRid=76479709" TargetMode="External"/><Relationship Id="rId40" Type="http://schemas.openxmlformats.org/officeDocument/2006/relationships/hyperlink" Target="http://www.findagrave.com/cgi-bin/fg.cgi?page=gr&amp;GRid=76479744" TargetMode="External"/><Relationship Id="rId45" Type="http://schemas.openxmlformats.org/officeDocument/2006/relationships/hyperlink" Target="http://www.findagrave.com/cgi-bin/fg.cgi?page=gr&amp;GRid=76479477" TargetMode="External"/><Relationship Id="rId53" Type="http://schemas.openxmlformats.org/officeDocument/2006/relationships/hyperlink" Target="http://www.findagrave.com/cgi-bin/fg.cgi?page=gr&amp;GRid=76479470" TargetMode="External"/><Relationship Id="rId58" Type="http://schemas.openxmlformats.org/officeDocument/2006/relationships/hyperlink" Target="http://trees.ancestry.com/tree/51343464/person/13205272007" TargetMode="External"/><Relationship Id="rId66" Type="http://schemas.openxmlformats.org/officeDocument/2006/relationships/hyperlink" Target="http://trees.ancestry.com/tree/51343464/person/13205536013" TargetMode="External"/><Relationship Id="rId74" Type="http://schemas.openxmlformats.org/officeDocument/2006/relationships/hyperlink" Target="http://trees.ancestry.com/tree/51343464/person/13205772424" TargetMode="External"/><Relationship Id="rId79" Type="http://schemas.openxmlformats.org/officeDocument/2006/relationships/hyperlink" Target="http://trees.ancestry.com/tree/51343464/person/13184554895" TargetMode="External"/><Relationship Id="rId87" Type="http://schemas.openxmlformats.org/officeDocument/2006/relationships/hyperlink" Target="http://trees.ancestry.com/tree/51343464/person/13198112225" TargetMode="External"/><Relationship Id="rId102" Type="http://schemas.openxmlformats.org/officeDocument/2006/relationships/hyperlink" Target="http://trees.ancestry.com/tree/51343464/person/13231245784" TargetMode="External"/><Relationship Id="rId5" Type="http://schemas.openxmlformats.org/officeDocument/2006/relationships/hyperlink" Target="http://www.findagrave.com/cgi-bin/fg.cgi?page=gr&amp;GRid=76479067" TargetMode="External"/><Relationship Id="rId61" Type="http://schemas.openxmlformats.org/officeDocument/2006/relationships/hyperlink" Target="http://trees.ancestry.com/tree/51343464/person/13205326400" TargetMode="External"/><Relationship Id="rId82" Type="http://schemas.openxmlformats.org/officeDocument/2006/relationships/hyperlink" Target="http://trees.ancestry.com/tree/51343464/person/13186454520" TargetMode="External"/><Relationship Id="rId90" Type="http://schemas.openxmlformats.org/officeDocument/2006/relationships/hyperlink" Target="http://trees.ancestry.com/tree/51343464/person/13186499426" TargetMode="External"/><Relationship Id="rId95" Type="http://schemas.openxmlformats.org/officeDocument/2006/relationships/hyperlink" Target="http://trees.ancestry.com/tree/51343464/person/13198132469" TargetMode="External"/><Relationship Id="rId19" Type="http://schemas.openxmlformats.org/officeDocument/2006/relationships/hyperlink" Target="http://www.findagrave.com/cgi-bin/fg.cgi?page=gr&amp;GRid=76479263" TargetMode="External"/><Relationship Id="rId14" Type="http://schemas.openxmlformats.org/officeDocument/2006/relationships/hyperlink" Target="http://www.findagrave.com/cgi-bin/fg.cgi?page=gr&amp;GRid=76479006" TargetMode="External"/><Relationship Id="rId22" Type="http://schemas.openxmlformats.org/officeDocument/2006/relationships/hyperlink" Target="http://www.findagrave.com/cgi-bin/fg.cgi?page=gr&amp;GRid=76479419" TargetMode="External"/><Relationship Id="rId27" Type="http://schemas.openxmlformats.org/officeDocument/2006/relationships/hyperlink" Target="http://www.findagrave.com/cgi-bin/fg.cgi?page=gr&amp;GRid=76479359" TargetMode="External"/><Relationship Id="rId30" Type="http://schemas.openxmlformats.org/officeDocument/2006/relationships/hyperlink" Target="http://www.findagrave.com/cgi-bin/fg.cgi?page=gr&amp;GRid=76479649" TargetMode="External"/><Relationship Id="rId35" Type="http://schemas.openxmlformats.org/officeDocument/2006/relationships/hyperlink" Target="http://www.findagrave.com/cgi-bin/fg.cgi?page=gr&amp;GRid=76479671" TargetMode="External"/><Relationship Id="rId43" Type="http://schemas.openxmlformats.org/officeDocument/2006/relationships/hyperlink" Target="http://www.findagrave.com/cgi-bin/fg.cgi?page=gr&amp;GRid=76479513" TargetMode="External"/><Relationship Id="rId48" Type="http://schemas.openxmlformats.org/officeDocument/2006/relationships/hyperlink" Target="http://www.findagrave.com/cgi-bin/fg.cgi?page=gr&amp;GRid=76479547" TargetMode="External"/><Relationship Id="rId56" Type="http://schemas.openxmlformats.org/officeDocument/2006/relationships/hyperlink" Target="http://trees.ancestry.com/tree/51343464/person/13205255596" TargetMode="External"/><Relationship Id="rId64" Type="http://schemas.openxmlformats.org/officeDocument/2006/relationships/hyperlink" Target="http://trees.ancestry.com/tree/51343464/person/13205415213" TargetMode="External"/><Relationship Id="rId69" Type="http://schemas.openxmlformats.org/officeDocument/2006/relationships/hyperlink" Target="http://trees.ancestry.com/tree/51343464/person/13205613022" TargetMode="External"/><Relationship Id="rId77" Type="http://schemas.openxmlformats.org/officeDocument/2006/relationships/hyperlink" Target="http://trees.ancestry.com/tree/51343464/person/13205670622" TargetMode="External"/><Relationship Id="rId100" Type="http://schemas.openxmlformats.org/officeDocument/2006/relationships/hyperlink" Target="http://trees.ancestry.com/tree/51343464/person/13198129154" TargetMode="External"/><Relationship Id="rId105" Type="http://schemas.openxmlformats.org/officeDocument/2006/relationships/hyperlink" Target="http://trees.ancestry.com/tree/51343464/person/13259988599" TargetMode="External"/><Relationship Id="rId8" Type="http://schemas.openxmlformats.org/officeDocument/2006/relationships/hyperlink" Target="http://www.findagrave.com/cgi-bin/fg.cgi?page=gr&amp;GRid=76479584" TargetMode="External"/><Relationship Id="rId51" Type="http://schemas.openxmlformats.org/officeDocument/2006/relationships/hyperlink" Target="http://www.findagrave.com/cgi-bin/fg.cgi?page=gr&amp;GRid=76479497" TargetMode="External"/><Relationship Id="rId72" Type="http://schemas.openxmlformats.org/officeDocument/2006/relationships/hyperlink" Target="http://trees.ancestry.com/tree/51343464/person/13205597801" TargetMode="External"/><Relationship Id="rId80" Type="http://schemas.openxmlformats.org/officeDocument/2006/relationships/hyperlink" Target="http://trees.ancestry.com/tree/51343464/person/13198056674" TargetMode="External"/><Relationship Id="rId85" Type="http://schemas.openxmlformats.org/officeDocument/2006/relationships/hyperlink" Target="http://trees.ancestry.com/tree/51343464/person/13186635355" TargetMode="External"/><Relationship Id="rId93" Type="http://schemas.openxmlformats.org/officeDocument/2006/relationships/hyperlink" Target="http://trees.ancestry.com/tree/51343464/person/13186553979" TargetMode="External"/><Relationship Id="rId98" Type="http://schemas.openxmlformats.org/officeDocument/2006/relationships/hyperlink" Target="http://trees.ancestry.com/tree/51343464/person/13205050665" TargetMode="External"/><Relationship Id="rId3" Type="http://schemas.openxmlformats.org/officeDocument/2006/relationships/hyperlink" Target="http://www.findagrave.com/cgi-bin/fg.cgi?page=gr&amp;GRid=76479169" TargetMode="External"/><Relationship Id="rId12" Type="http://schemas.openxmlformats.org/officeDocument/2006/relationships/hyperlink" Target="http://www.findagrave.com/cgi-bin/fg.cgi?page=gr&amp;GRid=76479121" TargetMode="External"/><Relationship Id="rId17" Type="http://schemas.openxmlformats.org/officeDocument/2006/relationships/hyperlink" Target="http://www.findagrave.com/cgi-bin/fg.cgi?page=gr&amp;GRid=76479394" TargetMode="External"/><Relationship Id="rId25" Type="http://schemas.openxmlformats.org/officeDocument/2006/relationships/hyperlink" Target="http://www.findagrave.com/cgi-bin/fg.cgi?page=gr&amp;GRid=76479319" TargetMode="External"/><Relationship Id="rId33" Type="http://schemas.openxmlformats.org/officeDocument/2006/relationships/hyperlink" Target="http://www.findagrave.com/cgi-bin/fg.cgi?page=gr&amp;GRid=76479680" TargetMode="External"/><Relationship Id="rId38" Type="http://schemas.openxmlformats.org/officeDocument/2006/relationships/hyperlink" Target="http://www.findagrave.com/cgi-bin/fg.cgi?page=gr&amp;GRid=76479752" TargetMode="External"/><Relationship Id="rId46" Type="http://schemas.openxmlformats.org/officeDocument/2006/relationships/hyperlink" Target="http://www.findagrave.com/cgi-bin/fg.cgi?page=gr&amp;GRid=76479564" TargetMode="External"/><Relationship Id="rId59" Type="http://schemas.openxmlformats.org/officeDocument/2006/relationships/hyperlink" Target="http://trees.ancestry.com/tree/51343464/person/13205272527" TargetMode="External"/><Relationship Id="rId67" Type="http://schemas.openxmlformats.org/officeDocument/2006/relationships/hyperlink" Target="http://trees.ancestry.com/tree/51343464/person/13205541529" TargetMode="External"/><Relationship Id="rId103" Type="http://schemas.openxmlformats.org/officeDocument/2006/relationships/hyperlink" Target="http://trees.ancestry.com/tree/51343464/person/13231349720" TargetMode="External"/><Relationship Id="rId20" Type="http://schemas.openxmlformats.org/officeDocument/2006/relationships/hyperlink" Target="http://www.findagrave.com/cgi-bin/fg.cgi?page=gr&amp;GRid=76479257" TargetMode="External"/><Relationship Id="rId41" Type="http://schemas.openxmlformats.org/officeDocument/2006/relationships/hyperlink" Target="http://www.findagrave.com/cgi-bin/fg.cgi?page=gr&amp;GRid=40455095" TargetMode="External"/><Relationship Id="rId54" Type="http://schemas.openxmlformats.org/officeDocument/2006/relationships/hyperlink" Target="http://www.findagrave.com/cgi-bin/fg.cgi?page=gr&amp;GRid=103599538" TargetMode="External"/><Relationship Id="rId62" Type="http://schemas.openxmlformats.org/officeDocument/2006/relationships/hyperlink" Target="http://trees.ancestry.com/tree/51343464/person/13205369810" TargetMode="External"/><Relationship Id="rId70" Type="http://schemas.openxmlformats.org/officeDocument/2006/relationships/hyperlink" Target="http://trees.ancestry.com/tree/51343464/person/13205609959" TargetMode="External"/><Relationship Id="rId75" Type="http://schemas.openxmlformats.org/officeDocument/2006/relationships/hyperlink" Target="http://trees.ancestry.com/tree/51343464/person/13205771829" TargetMode="External"/><Relationship Id="rId83" Type="http://schemas.openxmlformats.org/officeDocument/2006/relationships/hyperlink" Target="http://trees.ancestry.com/tree/51343464/person/13186465030" TargetMode="External"/><Relationship Id="rId88" Type="http://schemas.openxmlformats.org/officeDocument/2006/relationships/hyperlink" Target="http://trees.ancestry.com/tree/51343464/person/13198140026" TargetMode="External"/><Relationship Id="rId91" Type="http://schemas.openxmlformats.org/officeDocument/2006/relationships/hyperlink" Target="http://trees.ancestry.com/tree/51343464/person/13186500826" TargetMode="External"/><Relationship Id="rId96" Type="http://schemas.openxmlformats.org/officeDocument/2006/relationships/hyperlink" Target="http://trees.ancestry.com/tree/51343464/person/13198132240" TargetMode="External"/><Relationship Id="rId1" Type="http://schemas.openxmlformats.org/officeDocument/2006/relationships/hyperlink" Target="http://www.findagrave.com/cgi-bin/fg.cgi?page=gr&amp;GRid=76479657" TargetMode="External"/><Relationship Id="rId6" Type="http://schemas.openxmlformats.org/officeDocument/2006/relationships/hyperlink" Target="http://www.findagrave.com/cgi-bin/fg.cgi?page=gr&amp;GRid=76479112" TargetMode="External"/><Relationship Id="rId15" Type="http://schemas.openxmlformats.org/officeDocument/2006/relationships/hyperlink" Target="http://www.findagrave.com/cgi-bin/fg.cgi?page=gr&amp;GRid=76479093" TargetMode="External"/><Relationship Id="rId23" Type="http://schemas.openxmlformats.org/officeDocument/2006/relationships/hyperlink" Target="http://www.findagrave.com/cgi-bin/fg.cgi?page=gr&amp;GRid=76479343" TargetMode="External"/><Relationship Id="rId28" Type="http://schemas.openxmlformats.org/officeDocument/2006/relationships/hyperlink" Target="http://www.findagrave.com/cgi-bin/fg.cgi?page=gr&amp;GRid=76479228" TargetMode="External"/><Relationship Id="rId36" Type="http://schemas.openxmlformats.org/officeDocument/2006/relationships/hyperlink" Target="http://www.findagrave.com/cgi-bin/fg.cgi?page=gr&amp;GRid=76479725" TargetMode="External"/><Relationship Id="rId49" Type="http://schemas.openxmlformats.org/officeDocument/2006/relationships/hyperlink" Target="http://www.findagrave.com/cgi-bin/fg.cgi?page=gr&amp;GRid=76479621" TargetMode="External"/><Relationship Id="rId57" Type="http://schemas.openxmlformats.org/officeDocument/2006/relationships/hyperlink" Target="http://trees.ancestry.com/tree/51343464/person/13205257776" TargetMode="External"/><Relationship Id="rId106" Type="http://schemas.openxmlformats.org/officeDocument/2006/relationships/printerSettings" Target="../printerSettings/printerSettings4.bin"/><Relationship Id="rId10" Type="http://schemas.openxmlformats.org/officeDocument/2006/relationships/hyperlink" Target="http://www.findagrave.com/cgi-bin/fg.cgi?page=gr&amp;GRid=76478982" TargetMode="External"/><Relationship Id="rId31" Type="http://schemas.openxmlformats.org/officeDocument/2006/relationships/hyperlink" Target="http://www.findagrave.com/cgi-bin/fg.cgi?page=gr&amp;GRid=76479628" TargetMode="External"/><Relationship Id="rId44" Type="http://schemas.openxmlformats.org/officeDocument/2006/relationships/hyperlink" Target="http://www.findagrave.com/cgi-bin/fg.cgi?page=gr&amp;GRid=76479558" TargetMode="External"/><Relationship Id="rId52" Type="http://schemas.openxmlformats.org/officeDocument/2006/relationships/hyperlink" Target="http://www.findagrave.com/cgi-bin/fg.cgi?page=gr&amp;GRid=76479537" TargetMode="External"/><Relationship Id="rId60" Type="http://schemas.openxmlformats.org/officeDocument/2006/relationships/hyperlink" Target="http://trees.ancestry.com/tree/51343464/person/13205318045" TargetMode="External"/><Relationship Id="rId65" Type="http://schemas.openxmlformats.org/officeDocument/2006/relationships/hyperlink" Target="http://trees.ancestry.com/tree/51343464/person/13205418948" TargetMode="External"/><Relationship Id="rId73" Type="http://schemas.openxmlformats.org/officeDocument/2006/relationships/hyperlink" Target="http://trees.ancestry.com/tree/51343464/person/13205773331" TargetMode="External"/><Relationship Id="rId78" Type="http://schemas.openxmlformats.org/officeDocument/2006/relationships/hyperlink" Target="http://trees.ancestry.com/tree/51343464/person/13184538730" TargetMode="External"/><Relationship Id="rId81" Type="http://schemas.openxmlformats.org/officeDocument/2006/relationships/hyperlink" Target="http://trees.ancestry.com/tree/51343464/person/13198102573" TargetMode="External"/><Relationship Id="rId86" Type="http://schemas.openxmlformats.org/officeDocument/2006/relationships/hyperlink" Target="http://trees.ancestry.com/tree/51343464/person/13186466718" TargetMode="External"/><Relationship Id="rId94" Type="http://schemas.openxmlformats.org/officeDocument/2006/relationships/hyperlink" Target="http://trees.ancestry.com/tree/51343464/person/13198037176" TargetMode="External"/><Relationship Id="rId99" Type="http://schemas.openxmlformats.org/officeDocument/2006/relationships/hyperlink" Target="http://trees.ancestry.com/tree/51343464/person/13198183528" TargetMode="External"/><Relationship Id="rId101" Type="http://schemas.openxmlformats.org/officeDocument/2006/relationships/hyperlink" Target="http://trees.ancestry.com/tree/51343464/person/13231244136" TargetMode="External"/><Relationship Id="rId4" Type="http://schemas.openxmlformats.org/officeDocument/2006/relationships/hyperlink" Target="http://www.findagrave.com/cgi-bin/fg.cgi?page=gr&amp;GRid=76479148" TargetMode="External"/><Relationship Id="rId9" Type="http://schemas.openxmlformats.org/officeDocument/2006/relationships/hyperlink" Target="http://www.findagrave.com/cgi-bin/fg.cgi?page=gr&amp;GRid=76478999" TargetMode="External"/><Relationship Id="rId13" Type="http://schemas.openxmlformats.org/officeDocument/2006/relationships/hyperlink" Target="http://www.findagrave.com/cgi-bin/fg.cgi?page=gr&amp;GRid=76479102" TargetMode="External"/><Relationship Id="rId18" Type="http://schemas.openxmlformats.org/officeDocument/2006/relationships/hyperlink" Target="http://www.findagrave.com/cgi-bin/fg.cgi?page=gr&amp;GRid=76479380" TargetMode="External"/><Relationship Id="rId39" Type="http://schemas.openxmlformats.org/officeDocument/2006/relationships/hyperlink" Target="http://www.findagrave.com/cgi-bin/fg.cgi?page=gr&amp;GRid=76479736" TargetMode="External"/><Relationship Id="rId34" Type="http://schemas.openxmlformats.org/officeDocument/2006/relationships/hyperlink" Target="http://www.findagrave.com/cgi-bin/fg.cgi?page=gr&amp;GRid=76479442" TargetMode="External"/><Relationship Id="rId50" Type="http://schemas.openxmlformats.org/officeDocument/2006/relationships/hyperlink" Target="http://www.findagrave.com/cgi-bin/fg.cgi?page=gr&amp;GRid=76210604" TargetMode="External"/><Relationship Id="rId55" Type="http://schemas.openxmlformats.org/officeDocument/2006/relationships/hyperlink" Target="http://www.findagrave.com/cgi-bin/fg.cgi?page=gr&amp;GRid=103599547" TargetMode="External"/><Relationship Id="rId76" Type="http://schemas.openxmlformats.org/officeDocument/2006/relationships/hyperlink" Target="http://trees.ancestry.com/tree/51343464/person/13205673239" TargetMode="External"/><Relationship Id="rId97" Type="http://schemas.openxmlformats.org/officeDocument/2006/relationships/hyperlink" Target="http://trees.ancestry.com/tree/51343464/person/13205049002" TargetMode="External"/><Relationship Id="rId104" Type="http://schemas.openxmlformats.org/officeDocument/2006/relationships/hyperlink" Target="http://www.findagrave.com/cgi-bin/fg.cgi?page=gr&amp;GRid=104207823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indagrave.com/cgi-bin/fg.cgi?page=gr&amp;GRid=76479102" TargetMode="External"/><Relationship Id="rId18" Type="http://schemas.openxmlformats.org/officeDocument/2006/relationships/hyperlink" Target="http://www.findagrave.com/cgi-bin/fg.cgi?page=gr&amp;GRid=76479380" TargetMode="External"/><Relationship Id="rId26" Type="http://schemas.openxmlformats.org/officeDocument/2006/relationships/hyperlink" Target="http://www.findagrave.com/cgi-bin/fg.cgi?page=gr&amp;GRid=76479329" TargetMode="External"/><Relationship Id="rId39" Type="http://schemas.openxmlformats.org/officeDocument/2006/relationships/hyperlink" Target="http://www.findagrave.com/cgi-bin/fg.cgi?page=gr&amp;GRid=76479736" TargetMode="External"/><Relationship Id="rId3" Type="http://schemas.openxmlformats.org/officeDocument/2006/relationships/hyperlink" Target="http://www.findagrave.com/cgi-bin/fg.cgi?page=gr&amp;GRid=76479169" TargetMode="External"/><Relationship Id="rId21" Type="http://schemas.openxmlformats.org/officeDocument/2006/relationships/hyperlink" Target="http://www.findagrave.com/cgi-bin/fg.cgi?page=gr&amp;GRid=76479430" TargetMode="External"/><Relationship Id="rId34" Type="http://schemas.openxmlformats.org/officeDocument/2006/relationships/hyperlink" Target="http://www.findagrave.com/cgi-bin/fg.cgi?page=gr&amp;GRid=76479442" TargetMode="External"/><Relationship Id="rId42" Type="http://schemas.openxmlformats.org/officeDocument/2006/relationships/hyperlink" Target="http://www.findagrave.com/cgi-bin/fg.cgi?page=gr&amp;GRid=76479769" TargetMode="External"/><Relationship Id="rId47" Type="http://schemas.openxmlformats.org/officeDocument/2006/relationships/hyperlink" Target="http://www.findagrave.com/cgi-bin/fg.cgi?page=gr&amp;GRid=76479526" TargetMode="External"/><Relationship Id="rId50" Type="http://schemas.openxmlformats.org/officeDocument/2006/relationships/hyperlink" Target="http://www.findagrave.com/cgi-bin/fg.cgi?page=gr&amp;GRid=76210604" TargetMode="External"/><Relationship Id="rId7" Type="http://schemas.openxmlformats.org/officeDocument/2006/relationships/hyperlink" Target="http://www.findagrave.com/cgi-bin/fg.cgi?page=gr&amp;GRid=76479450" TargetMode="External"/><Relationship Id="rId12" Type="http://schemas.openxmlformats.org/officeDocument/2006/relationships/hyperlink" Target="http://www.findagrave.com/cgi-bin/fg.cgi?page=gr&amp;GRid=76479121" TargetMode="External"/><Relationship Id="rId17" Type="http://schemas.openxmlformats.org/officeDocument/2006/relationships/hyperlink" Target="http://www.findagrave.com/cgi-bin/fg.cgi?page=gr&amp;GRid=76479394" TargetMode="External"/><Relationship Id="rId25" Type="http://schemas.openxmlformats.org/officeDocument/2006/relationships/hyperlink" Target="http://www.findagrave.com/cgi-bin/fg.cgi?page=gr&amp;GRid=76479319" TargetMode="External"/><Relationship Id="rId33" Type="http://schemas.openxmlformats.org/officeDocument/2006/relationships/hyperlink" Target="http://www.findagrave.com/cgi-bin/fg.cgi?page=gr&amp;GRid=76479680" TargetMode="External"/><Relationship Id="rId38" Type="http://schemas.openxmlformats.org/officeDocument/2006/relationships/hyperlink" Target="http://www.findagrave.com/cgi-bin/fg.cgi?page=gr&amp;GRid=76479752" TargetMode="External"/><Relationship Id="rId46" Type="http://schemas.openxmlformats.org/officeDocument/2006/relationships/hyperlink" Target="http://www.findagrave.com/cgi-bin/fg.cgi?page=gr&amp;GRid=76479564" TargetMode="External"/><Relationship Id="rId2" Type="http://schemas.openxmlformats.org/officeDocument/2006/relationships/hyperlink" Target="http://www.findagrave.com/cgi-bin/fg.cgi?page=gr&amp;GRid=76479200" TargetMode="External"/><Relationship Id="rId16" Type="http://schemas.openxmlformats.org/officeDocument/2006/relationships/hyperlink" Target="http://www.findagrave.com/cgi-bin/fg.cgi?page=gr&amp;GRid=61428245" TargetMode="External"/><Relationship Id="rId20" Type="http://schemas.openxmlformats.org/officeDocument/2006/relationships/hyperlink" Target="http://www.findagrave.com/cgi-bin/fg.cgi?page=gr&amp;GRid=76479257" TargetMode="External"/><Relationship Id="rId29" Type="http://schemas.openxmlformats.org/officeDocument/2006/relationships/hyperlink" Target="http://www.findagrave.com/cgi-bin/fg.cgi?page=gr&amp;GRid=76479217" TargetMode="External"/><Relationship Id="rId41" Type="http://schemas.openxmlformats.org/officeDocument/2006/relationships/hyperlink" Target="http://www.findagrave.com/cgi-bin/fg.cgi?page=gr&amp;GRid=40455095" TargetMode="External"/><Relationship Id="rId54" Type="http://schemas.openxmlformats.org/officeDocument/2006/relationships/printerSettings" Target="../printerSettings/printerSettings5.bin"/><Relationship Id="rId1" Type="http://schemas.openxmlformats.org/officeDocument/2006/relationships/hyperlink" Target="http://www.findagrave.com/cgi-bin/fg.cgi?page=gr&amp;GRid=76479657" TargetMode="External"/><Relationship Id="rId6" Type="http://schemas.openxmlformats.org/officeDocument/2006/relationships/hyperlink" Target="http://www.findagrave.com/cgi-bin/fg.cgi?page=gr&amp;GRid=76479112" TargetMode="External"/><Relationship Id="rId11" Type="http://schemas.openxmlformats.org/officeDocument/2006/relationships/hyperlink" Target="http://www.findagrave.com/cgi-bin/fg.cgi?page=gr&amp;GRid=76479055" TargetMode="External"/><Relationship Id="rId24" Type="http://schemas.openxmlformats.org/officeDocument/2006/relationships/hyperlink" Target="http://www.findagrave.com/cgi-bin/fg.cgi?page=gr&amp;GRid=76479336" TargetMode="External"/><Relationship Id="rId32" Type="http://schemas.openxmlformats.org/officeDocument/2006/relationships/hyperlink" Target="http://www.findagrave.com/cgi-bin/fg.cgi?page=gr&amp;GRid=76479693" TargetMode="External"/><Relationship Id="rId37" Type="http://schemas.openxmlformats.org/officeDocument/2006/relationships/hyperlink" Target="http://www.findagrave.com/cgi-bin/fg.cgi?page=gr&amp;GRid=76479709" TargetMode="External"/><Relationship Id="rId40" Type="http://schemas.openxmlformats.org/officeDocument/2006/relationships/hyperlink" Target="http://www.findagrave.com/cgi-bin/fg.cgi?page=gr&amp;GRid=76479744" TargetMode="External"/><Relationship Id="rId45" Type="http://schemas.openxmlformats.org/officeDocument/2006/relationships/hyperlink" Target="http://www.findagrave.com/cgi-bin/fg.cgi?page=gr&amp;GRid=76479477" TargetMode="External"/><Relationship Id="rId53" Type="http://schemas.openxmlformats.org/officeDocument/2006/relationships/hyperlink" Target="http://www.findagrave.com/cgi-bin/fg.cgi?page=gr&amp;GRid=76479470" TargetMode="External"/><Relationship Id="rId5" Type="http://schemas.openxmlformats.org/officeDocument/2006/relationships/hyperlink" Target="http://www.findagrave.com/cgi-bin/fg.cgi?page=gr&amp;GRid=76479067" TargetMode="External"/><Relationship Id="rId15" Type="http://schemas.openxmlformats.org/officeDocument/2006/relationships/hyperlink" Target="http://www.findagrave.com/cgi-bin/fg.cgi?page=gr&amp;GRid=76479093" TargetMode="External"/><Relationship Id="rId23" Type="http://schemas.openxmlformats.org/officeDocument/2006/relationships/hyperlink" Target="http://www.findagrave.com/cgi-bin/fg.cgi?page=gr&amp;GRid=76479343" TargetMode="External"/><Relationship Id="rId28" Type="http://schemas.openxmlformats.org/officeDocument/2006/relationships/hyperlink" Target="http://www.findagrave.com/cgi-bin/fg.cgi?page=gr&amp;GRid=76479228" TargetMode="External"/><Relationship Id="rId36" Type="http://schemas.openxmlformats.org/officeDocument/2006/relationships/hyperlink" Target="http://www.findagrave.com/cgi-bin/fg.cgi?page=gr&amp;GRid=76479725" TargetMode="External"/><Relationship Id="rId49" Type="http://schemas.openxmlformats.org/officeDocument/2006/relationships/hyperlink" Target="http://www.findagrave.com/cgi-bin/fg.cgi?page=gr&amp;GRid=76479621" TargetMode="External"/><Relationship Id="rId10" Type="http://schemas.openxmlformats.org/officeDocument/2006/relationships/hyperlink" Target="http://www.findagrave.com/cgi-bin/fg.cgi?page=gr&amp;GRid=76478982" TargetMode="External"/><Relationship Id="rId19" Type="http://schemas.openxmlformats.org/officeDocument/2006/relationships/hyperlink" Target="http://www.findagrave.com/cgi-bin/fg.cgi?page=gr&amp;GRid=76479263" TargetMode="External"/><Relationship Id="rId31" Type="http://schemas.openxmlformats.org/officeDocument/2006/relationships/hyperlink" Target="http://www.findagrave.com/cgi-bin/fg.cgi?page=gr&amp;GRid=76479628" TargetMode="External"/><Relationship Id="rId44" Type="http://schemas.openxmlformats.org/officeDocument/2006/relationships/hyperlink" Target="http://www.findagrave.com/cgi-bin/fg.cgi?page=gr&amp;GRid=76479558" TargetMode="External"/><Relationship Id="rId52" Type="http://schemas.openxmlformats.org/officeDocument/2006/relationships/hyperlink" Target="http://www.findagrave.com/cgi-bin/fg.cgi?page=gr&amp;GRid=76479537" TargetMode="External"/><Relationship Id="rId4" Type="http://schemas.openxmlformats.org/officeDocument/2006/relationships/hyperlink" Target="http://www.findagrave.com/cgi-bin/fg.cgi?page=gr&amp;GRid=76479148" TargetMode="External"/><Relationship Id="rId9" Type="http://schemas.openxmlformats.org/officeDocument/2006/relationships/hyperlink" Target="http://www.findagrave.com/cgi-bin/fg.cgi?page=gr&amp;GRid=76478999" TargetMode="External"/><Relationship Id="rId14" Type="http://schemas.openxmlformats.org/officeDocument/2006/relationships/hyperlink" Target="http://www.findagrave.com/cgi-bin/fg.cgi?page=gr&amp;GRid=76479006" TargetMode="External"/><Relationship Id="rId22" Type="http://schemas.openxmlformats.org/officeDocument/2006/relationships/hyperlink" Target="http://www.findagrave.com/cgi-bin/fg.cgi?page=gr&amp;GRid=76479419" TargetMode="External"/><Relationship Id="rId27" Type="http://schemas.openxmlformats.org/officeDocument/2006/relationships/hyperlink" Target="http://www.findagrave.com/cgi-bin/fg.cgi?page=gr&amp;GRid=76479359" TargetMode="External"/><Relationship Id="rId30" Type="http://schemas.openxmlformats.org/officeDocument/2006/relationships/hyperlink" Target="http://www.findagrave.com/cgi-bin/fg.cgi?page=gr&amp;GRid=76479649" TargetMode="External"/><Relationship Id="rId35" Type="http://schemas.openxmlformats.org/officeDocument/2006/relationships/hyperlink" Target="http://www.findagrave.com/cgi-bin/fg.cgi?page=gr&amp;GRid=76479671" TargetMode="External"/><Relationship Id="rId43" Type="http://schemas.openxmlformats.org/officeDocument/2006/relationships/hyperlink" Target="http://www.findagrave.com/cgi-bin/fg.cgi?page=gr&amp;GRid=76479513" TargetMode="External"/><Relationship Id="rId48" Type="http://schemas.openxmlformats.org/officeDocument/2006/relationships/hyperlink" Target="http://www.findagrave.com/cgi-bin/fg.cgi?page=gr&amp;GRid=76479547" TargetMode="External"/><Relationship Id="rId8" Type="http://schemas.openxmlformats.org/officeDocument/2006/relationships/hyperlink" Target="http://www.findagrave.com/cgi-bin/fg.cgi?page=gr&amp;GRid=76479584" TargetMode="External"/><Relationship Id="rId51" Type="http://schemas.openxmlformats.org/officeDocument/2006/relationships/hyperlink" Target="http://www.findagrave.com/cgi-bin/fg.cgi?page=gr&amp;GRid=76479497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indagrave.com/cgi-bin/fg.cgi?page=cr&amp;CRid=231777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zoomScale="69" zoomScaleNormal="69" workbookViewId="0">
      <pane ySplit="1" topLeftCell="A17" activePane="bottomLeft" state="frozen"/>
      <selection pane="bottomLeft" activeCell="C39" sqref="C39"/>
    </sheetView>
  </sheetViews>
  <sheetFormatPr defaultRowHeight="15"/>
  <cols>
    <col min="1" max="1" width="11.5703125" bestFit="1" customWidth="1"/>
    <col min="2" max="2" width="7.5703125" bestFit="1" customWidth="1"/>
    <col min="3" max="3" width="11" bestFit="1" customWidth="1"/>
    <col min="4" max="4" width="7.7109375" bestFit="1" customWidth="1"/>
    <col min="5" max="5" width="7.28515625" bestFit="1" customWidth="1"/>
    <col min="6" max="6" width="4.140625" bestFit="1" customWidth="1"/>
    <col min="7" max="7" width="9.28515625" bestFit="1" customWidth="1"/>
    <col min="8" max="8" width="9.140625" bestFit="1" customWidth="1"/>
    <col min="10" max="10" width="10.85546875" bestFit="1" customWidth="1"/>
    <col min="15" max="26" width="0" hidden="1" customWidth="1"/>
    <col min="27" max="27" width="0" style="12" hidden="1" customWidth="1"/>
  </cols>
  <sheetData>
    <row r="1" spans="1:28">
      <c r="A1" s="16"/>
      <c r="B1" s="18" t="s">
        <v>122</v>
      </c>
      <c r="C1" s="18" t="s">
        <v>121</v>
      </c>
      <c r="D1" s="18" t="s">
        <v>124</v>
      </c>
      <c r="E1" s="18" t="s">
        <v>125</v>
      </c>
      <c r="F1" s="18" t="s">
        <v>123</v>
      </c>
      <c r="G1" s="18"/>
      <c r="H1" s="18"/>
      <c r="I1" s="16" t="s">
        <v>1</v>
      </c>
      <c r="J1" s="16" t="s">
        <v>2</v>
      </c>
      <c r="K1" s="16" t="s">
        <v>3</v>
      </c>
      <c r="L1" s="16" t="s">
        <v>4</v>
      </c>
      <c r="M1" s="16" t="s">
        <v>5</v>
      </c>
      <c r="N1" s="16" t="s">
        <v>6</v>
      </c>
      <c r="O1" s="16" t="s">
        <v>7</v>
      </c>
      <c r="P1" s="16" t="s">
        <v>8</v>
      </c>
      <c r="Q1" s="16" t="s">
        <v>9</v>
      </c>
      <c r="R1" s="16" t="s">
        <v>10</v>
      </c>
      <c r="S1" s="16" t="s">
        <v>11</v>
      </c>
      <c r="T1" s="16" t="s">
        <v>12</v>
      </c>
      <c r="U1" s="16" t="s">
        <v>13</v>
      </c>
      <c r="V1" s="16" t="s">
        <v>14</v>
      </c>
      <c r="W1" s="16" t="s">
        <v>15</v>
      </c>
      <c r="X1" s="16" t="s">
        <v>16</v>
      </c>
    </row>
    <row r="2" spans="1:28">
      <c r="A2" s="17">
        <v>76479547</v>
      </c>
      <c r="B2" s="16" t="s">
        <v>39</v>
      </c>
      <c r="C2" s="16" t="s">
        <v>39</v>
      </c>
      <c r="D2" s="16" t="s">
        <v>39</v>
      </c>
      <c r="E2" s="16" t="s">
        <v>130</v>
      </c>
      <c r="F2" s="16" t="s">
        <v>130</v>
      </c>
      <c r="G2" s="16"/>
      <c r="H2" s="25" t="s">
        <v>153</v>
      </c>
      <c r="I2" s="16"/>
      <c r="J2" s="16" t="s">
        <v>46</v>
      </c>
      <c r="K2" s="16" t="s">
        <v>75</v>
      </c>
      <c r="L2" s="16" t="s">
        <v>104</v>
      </c>
      <c r="M2" s="16"/>
      <c r="N2" s="16"/>
      <c r="O2" s="16"/>
      <c r="P2" s="16">
        <v>10</v>
      </c>
      <c r="Q2" s="16">
        <v>4</v>
      </c>
      <c r="R2" s="16">
        <v>1872</v>
      </c>
      <c r="S2" s="16">
        <v>10</v>
      </c>
      <c r="T2" s="16">
        <v>31</v>
      </c>
      <c r="U2" s="16">
        <v>1872</v>
      </c>
      <c r="V2" s="16"/>
      <c r="W2" s="16"/>
      <c r="X2" s="16"/>
      <c r="AA2" s="12">
        <f t="shared" ref="AA2:AA15" si="0">U2-R2</f>
        <v>0</v>
      </c>
      <c r="AB2" t="s">
        <v>251</v>
      </c>
    </row>
    <row r="3" spans="1:28">
      <c r="A3" s="17">
        <v>76479336</v>
      </c>
      <c r="B3" s="16" t="s">
        <v>39</v>
      </c>
      <c r="C3" s="16" t="s">
        <v>39</v>
      </c>
      <c r="D3" s="16" t="s">
        <v>39</v>
      </c>
      <c r="E3" s="16" t="s">
        <v>126</v>
      </c>
      <c r="F3" s="16" t="s">
        <v>136</v>
      </c>
      <c r="G3" s="16"/>
      <c r="H3" s="25" t="s">
        <v>153</v>
      </c>
      <c r="I3" s="16"/>
      <c r="J3" s="16" t="s">
        <v>102</v>
      </c>
      <c r="K3" s="16" t="s">
        <v>75</v>
      </c>
      <c r="L3" s="16" t="s">
        <v>104</v>
      </c>
      <c r="M3" s="16"/>
      <c r="N3" s="16"/>
      <c r="O3" s="16"/>
      <c r="P3" s="16">
        <v>2</v>
      </c>
      <c r="Q3" s="16">
        <v>27</v>
      </c>
      <c r="R3" s="16">
        <v>1862</v>
      </c>
      <c r="S3" s="16">
        <v>3</v>
      </c>
      <c r="T3" s="16">
        <v>2</v>
      </c>
      <c r="U3" s="16">
        <v>1862</v>
      </c>
      <c r="V3" s="16"/>
      <c r="W3" s="16"/>
      <c r="X3" s="16"/>
      <c r="AA3" s="12">
        <f t="shared" si="0"/>
        <v>0</v>
      </c>
      <c r="AB3" t="s">
        <v>251</v>
      </c>
    </row>
    <row r="4" spans="1:28">
      <c r="A4" s="17">
        <v>76479584</v>
      </c>
      <c r="B4" s="16" t="s">
        <v>39</v>
      </c>
      <c r="C4" s="16" t="s">
        <v>39</v>
      </c>
      <c r="D4" s="16" t="s">
        <v>129</v>
      </c>
      <c r="E4" s="16" t="s">
        <v>130</v>
      </c>
      <c r="F4" s="16" t="s">
        <v>130</v>
      </c>
      <c r="G4" s="16"/>
      <c r="H4" s="25" t="s">
        <v>153</v>
      </c>
      <c r="I4" s="16"/>
      <c r="J4" s="16" t="s">
        <v>76</v>
      </c>
      <c r="K4" s="16" t="s">
        <v>82</v>
      </c>
      <c r="L4" s="16" t="s">
        <v>83</v>
      </c>
      <c r="M4" s="16"/>
      <c r="N4" s="16"/>
      <c r="P4" s="16">
        <v>8</v>
      </c>
      <c r="Q4" s="16">
        <v>9</v>
      </c>
      <c r="R4" s="16">
        <v>1862</v>
      </c>
      <c r="S4" s="16">
        <v>10</v>
      </c>
      <c r="T4" s="16">
        <v>25</v>
      </c>
      <c r="U4" s="16">
        <v>1863</v>
      </c>
      <c r="V4" s="16"/>
      <c r="W4" s="16"/>
      <c r="X4" s="16" t="s">
        <v>85</v>
      </c>
      <c r="AA4" s="12">
        <f t="shared" si="0"/>
        <v>1</v>
      </c>
      <c r="AB4" t="s">
        <v>251</v>
      </c>
    </row>
    <row r="5" spans="1:28">
      <c r="A5" s="17">
        <v>76479752</v>
      </c>
      <c r="B5" s="16" t="s">
        <v>39</v>
      </c>
      <c r="C5" s="16" t="s">
        <v>39</v>
      </c>
      <c r="D5" s="16" t="s">
        <v>39</v>
      </c>
      <c r="E5" s="16" t="s">
        <v>130</v>
      </c>
      <c r="F5" s="16"/>
      <c r="G5" s="16"/>
      <c r="H5" s="25" t="s">
        <v>153</v>
      </c>
      <c r="I5" s="16"/>
      <c r="J5" s="16" t="s">
        <v>69</v>
      </c>
      <c r="K5" s="16" t="s">
        <v>68</v>
      </c>
      <c r="L5" s="16" t="s">
        <v>36</v>
      </c>
      <c r="M5" s="16"/>
      <c r="N5" s="16"/>
      <c r="O5" s="16"/>
      <c r="P5" s="16">
        <v>9</v>
      </c>
      <c r="Q5" s="16">
        <v>22</v>
      </c>
      <c r="R5" s="16">
        <v>1856</v>
      </c>
      <c r="S5" s="16">
        <v>4</v>
      </c>
      <c r="T5" s="16">
        <v>26</v>
      </c>
      <c r="U5" s="16">
        <v>1863</v>
      </c>
      <c r="V5" s="16"/>
      <c r="W5" s="16"/>
      <c r="X5" s="16"/>
      <c r="AA5" s="12">
        <f t="shared" si="0"/>
        <v>7</v>
      </c>
      <c r="AB5" t="s">
        <v>251</v>
      </c>
    </row>
    <row r="6" spans="1:28">
      <c r="A6" s="17">
        <v>76479725</v>
      </c>
      <c r="B6" s="16" t="s">
        <v>39</v>
      </c>
      <c r="C6" s="16" t="s">
        <v>39</v>
      </c>
      <c r="D6" s="16" t="s">
        <v>126</v>
      </c>
      <c r="E6" s="16" t="s">
        <v>39</v>
      </c>
      <c r="F6" s="16"/>
      <c r="G6" s="16"/>
      <c r="H6" s="25" t="s">
        <v>153</v>
      </c>
      <c r="I6" s="16"/>
      <c r="J6" s="16" t="s">
        <v>112</v>
      </c>
      <c r="K6" s="12" t="s">
        <v>114</v>
      </c>
      <c r="L6" s="16" t="s">
        <v>71</v>
      </c>
      <c r="M6" s="16"/>
      <c r="N6" s="16" t="s">
        <v>150</v>
      </c>
      <c r="O6" s="16"/>
      <c r="P6" s="23"/>
      <c r="Q6" s="23"/>
      <c r="R6" s="16">
        <v>1828</v>
      </c>
      <c r="S6" s="16">
        <v>2</v>
      </c>
      <c r="T6" s="16">
        <v>28</v>
      </c>
      <c r="U6" s="16">
        <v>1862</v>
      </c>
      <c r="V6" s="16"/>
      <c r="W6" s="16"/>
      <c r="X6" s="16"/>
      <c r="AA6" s="12">
        <f t="shared" si="0"/>
        <v>34</v>
      </c>
      <c r="AB6" t="s">
        <v>251</v>
      </c>
    </row>
    <row r="7" spans="1:28">
      <c r="A7" s="17">
        <v>76479442</v>
      </c>
      <c r="B7" s="16" t="s">
        <v>39</v>
      </c>
      <c r="C7" s="16" t="s">
        <v>39</v>
      </c>
      <c r="D7" s="16" t="s">
        <v>126</v>
      </c>
      <c r="E7" s="16" t="s">
        <v>39</v>
      </c>
      <c r="F7" s="16"/>
      <c r="G7" s="16"/>
      <c r="H7" s="25" t="s">
        <v>153</v>
      </c>
      <c r="I7" s="16"/>
      <c r="J7" s="16" t="s">
        <v>112</v>
      </c>
      <c r="K7" s="16" t="s">
        <v>113</v>
      </c>
      <c r="L7" s="16" t="s">
        <v>35</v>
      </c>
      <c r="M7" s="16"/>
      <c r="N7" s="16" t="s">
        <v>127</v>
      </c>
      <c r="O7" s="16"/>
      <c r="P7" s="23"/>
      <c r="Q7" s="23"/>
      <c r="R7" s="16">
        <v>1827</v>
      </c>
      <c r="S7" s="16">
        <v>9</v>
      </c>
      <c r="T7" s="16">
        <v>12</v>
      </c>
      <c r="U7" s="16">
        <v>1865</v>
      </c>
      <c r="V7" s="16" t="s">
        <v>159</v>
      </c>
      <c r="W7" s="16"/>
      <c r="X7" s="16"/>
      <c r="AA7" s="12">
        <f t="shared" si="0"/>
        <v>38</v>
      </c>
      <c r="AB7" t="s">
        <v>251</v>
      </c>
    </row>
    <row r="8" spans="1:28">
      <c r="A8" s="17">
        <v>61428245</v>
      </c>
      <c r="B8" s="16" t="s">
        <v>25</v>
      </c>
      <c r="C8" s="16" t="s">
        <v>39</v>
      </c>
      <c r="D8" s="16" t="s">
        <v>39</v>
      </c>
      <c r="E8" s="16" t="s">
        <v>39</v>
      </c>
      <c r="F8" s="16"/>
      <c r="G8" s="16"/>
      <c r="H8" s="25" t="s">
        <v>153</v>
      </c>
      <c r="I8" s="16"/>
      <c r="J8" s="16" t="s">
        <v>76</v>
      </c>
      <c r="K8" s="16" t="s">
        <v>92</v>
      </c>
      <c r="L8" s="16"/>
      <c r="M8" s="16"/>
      <c r="N8" s="16" t="s">
        <v>93</v>
      </c>
      <c r="O8" s="16"/>
      <c r="P8" s="16">
        <v>7</v>
      </c>
      <c r="Q8" s="16">
        <v>21</v>
      </c>
      <c r="R8" s="16">
        <v>1782</v>
      </c>
      <c r="S8" s="16">
        <v>8</v>
      </c>
      <c r="T8" s="16">
        <v>28</v>
      </c>
      <c r="U8" s="16">
        <v>1838</v>
      </c>
      <c r="V8" s="16"/>
      <c r="W8" s="16"/>
      <c r="X8" s="16"/>
      <c r="AA8" s="12">
        <f t="shared" si="0"/>
        <v>56</v>
      </c>
      <c r="AB8" t="s">
        <v>251</v>
      </c>
    </row>
    <row r="9" spans="1:28">
      <c r="A9" s="17">
        <v>76479169</v>
      </c>
      <c r="B9" s="16" t="s">
        <v>39</v>
      </c>
      <c r="C9" s="16" t="s">
        <v>39</v>
      </c>
      <c r="D9" s="16" t="s">
        <v>39</v>
      </c>
      <c r="E9" s="16" t="s">
        <v>130</v>
      </c>
      <c r="F9" s="16" t="s">
        <v>128</v>
      </c>
      <c r="G9" s="16"/>
      <c r="H9" s="25" t="s">
        <v>153</v>
      </c>
      <c r="I9" s="16"/>
      <c r="J9" s="16" t="s">
        <v>76</v>
      </c>
      <c r="K9" s="16" t="s">
        <v>148</v>
      </c>
      <c r="L9" s="16"/>
      <c r="M9" s="16"/>
      <c r="N9" s="16"/>
      <c r="O9" s="16"/>
      <c r="P9" s="16">
        <v>7</v>
      </c>
      <c r="Q9" s="16">
        <v>14</v>
      </c>
      <c r="R9" s="16">
        <v>1792</v>
      </c>
      <c r="S9" s="23"/>
      <c r="T9" s="23"/>
      <c r="U9" s="16">
        <v>1851</v>
      </c>
      <c r="V9" s="16"/>
      <c r="W9" s="16"/>
      <c r="X9" s="16"/>
      <c r="AA9" s="12">
        <f t="shared" si="0"/>
        <v>59</v>
      </c>
      <c r="AB9" t="s">
        <v>251</v>
      </c>
    </row>
    <row r="10" spans="1:28">
      <c r="A10" s="17">
        <v>76479200</v>
      </c>
      <c r="B10" s="16" t="s">
        <v>39</v>
      </c>
      <c r="C10" s="16" t="s">
        <v>39</v>
      </c>
      <c r="D10" s="16" t="s">
        <v>39</v>
      </c>
      <c r="E10" s="16" t="s">
        <v>130</v>
      </c>
      <c r="F10" s="16" t="s">
        <v>128</v>
      </c>
      <c r="G10" s="16"/>
      <c r="H10" s="25" t="s">
        <v>153</v>
      </c>
      <c r="I10" s="16"/>
      <c r="J10" s="16" t="s">
        <v>76</v>
      </c>
      <c r="K10" s="16" t="s">
        <v>147</v>
      </c>
      <c r="L10" s="16" t="s">
        <v>70</v>
      </c>
      <c r="M10" s="16"/>
      <c r="N10" s="16"/>
      <c r="O10" s="16"/>
      <c r="P10" s="16">
        <v>3</v>
      </c>
      <c r="Q10" s="16">
        <v>23</v>
      </c>
      <c r="R10" s="16">
        <v>1842</v>
      </c>
      <c r="S10" s="16">
        <v>6</v>
      </c>
      <c r="T10" s="16">
        <v>24</v>
      </c>
      <c r="U10" s="16">
        <v>1902</v>
      </c>
      <c r="V10" s="16"/>
      <c r="W10" s="16"/>
      <c r="X10" s="16"/>
      <c r="AA10" s="12">
        <f t="shared" si="0"/>
        <v>60</v>
      </c>
      <c r="AB10" t="s">
        <v>251</v>
      </c>
    </row>
    <row r="11" spans="1:28">
      <c r="A11" s="17">
        <v>76479680</v>
      </c>
      <c r="B11" s="16" t="s">
        <v>39</v>
      </c>
      <c r="C11" s="16" t="s">
        <v>39</v>
      </c>
      <c r="D11" s="16" t="s">
        <v>126</v>
      </c>
      <c r="E11" s="16" t="s">
        <v>39</v>
      </c>
      <c r="F11" s="16"/>
      <c r="G11" s="16"/>
      <c r="H11" s="25" t="s">
        <v>153</v>
      </c>
      <c r="I11" s="16"/>
      <c r="J11" s="16" t="s">
        <v>112</v>
      </c>
      <c r="K11" s="16" t="s">
        <v>44</v>
      </c>
      <c r="L11" s="16" t="s">
        <v>24</v>
      </c>
      <c r="M11" s="16"/>
      <c r="N11" s="16" t="s">
        <v>132</v>
      </c>
      <c r="O11" s="16"/>
      <c r="P11" s="16">
        <v>3</v>
      </c>
      <c r="Q11" s="16">
        <v>4</v>
      </c>
      <c r="R11" s="16">
        <v>1844</v>
      </c>
      <c r="S11" s="16">
        <v>12</v>
      </c>
      <c r="T11" s="16">
        <v>31</v>
      </c>
      <c r="U11" s="16">
        <v>1906</v>
      </c>
      <c r="V11" s="16" t="s">
        <v>172</v>
      </c>
      <c r="W11" s="16"/>
      <c r="X11" s="16"/>
      <c r="AA11" s="12">
        <f t="shared" si="0"/>
        <v>62</v>
      </c>
      <c r="AB11" t="s">
        <v>251</v>
      </c>
    </row>
    <row r="12" spans="1:28">
      <c r="A12" s="17">
        <v>76479628</v>
      </c>
      <c r="B12" s="16" t="s">
        <v>39</v>
      </c>
      <c r="C12" s="16" t="s">
        <v>39</v>
      </c>
      <c r="D12" s="16" t="s">
        <v>39</v>
      </c>
      <c r="E12" s="16" t="s">
        <v>39</v>
      </c>
      <c r="F12" s="16"/>
      <c r="G12" s="16"/>
      <c r="H12" s="25" t="s">
        <v>153</v>
      </c>
      <c r="I12" s="16"/>
      <c r="J12" s="16" t="s">
        <v>109</v>
      </c>
      <c r="K12" s="16" t="s">
        <v>111</v>
      </c>
      <c r="L12" s="16"/>
      <c r="M12" s="16"/>
      <c r="N12" s="16" t="s">
        <v>76</v>
      </c>
      <c r="O12" s="16"/>
      <c r="P12" s="16">
        <v>2</v>
      </c>
      <c r="Q12" s="16">
        <v>25</v>
      </c>
      <c r="R12" s="16">
        <v>1807</v>
      </c>
      <c r="S12" s="16">
        <v>12</v>
      </c>
      <c r="T12" s="16">
        <v>12</v>
      </c>
      <c r="U12" s="16">
        <v>1871</v>
      </c>
      <c r="V12" s="16"/>
      <c r="W12" s="16"/>
      <c r="X12" s="16"/>
      <c r="AA12" s="12">
        <f t="shared" si="0"/>
        <v>64</v>
      </c>
      <c r="AB12" t="s">
        <v>251</v>
      </c>
    </row>
    <row r="13" spans="1:28">
      <c r="A13" s="17">
        <v>76479394</v>
      </c>
      <c r="B13" s="16" t="s">
        <v>39</v>
      </c>
      <c r="C13" s="16" t="s">
        <v>39</v>
      </c>
      <c r="D13" s="16" t="s">
        <v>39</v>
      </c>
      <c r="E13" s="16" t="s">
        <v>39</v>
      </c>
      <c r="F13" s="16"/>
      <c r="G13" s="16"/>
      <c r="H13" s="25" t="s">
        <v>153</v>
      </c>
      <c r="I13" s="16"/>
      <c r="J13" s="16" t="s">
        <v>94</v>
      </c>
      <c r="K13" s="16" t="s">
        <v>44</v>
      </c>
      <c r="L13" s="16" t="s">
        <v>92</v>
      </c>
      <c r="M13" s="16"/>
      <c r="N13" s="16" t="s">
        <v>76</v>
      </c>
      <c r="O13" s="16"/>
      <c r="P13" s="16">
        <v>3</v>
      </c>
      <c r="Q13" s="16">
        <v>29</v>
      </c>
      <c r="R13" s="16">
        <v>1852</v>
      </c>
      <c r="S13" s="16">
        <v>9</v>
      </c>
      <c r="T13" s="16">
        <v>13</v>
      </c>
      <c r="U13" s="16">
        <v>1920</v>
      </c>
      <c r="V13" s="16"/>
      <c r="W13" s="16"/>
      <c r="X13" s="16"/>
      <c r="AA13" s="12">
        <f t="shared" si="0"/>
        <v>68</v>
      </c>
      <c r="AB13" t="s">
        <v>251</v>
      </c>
    </row>
    <row r="14" spans="1:28">
      <c r="A14" s="17">
        <v>76479621</v>
      </c>
      <c r="B14" s="16" t="s">
        <v>39</v>
      </c>
      <c r="C14" s="16" t="s">
        <v>39</v>
      </c>
      <c r="D14" s="16" t="s">
        <v>39</v>
      </c>
      <c r="E14" s="16" t="s">
        <v>39</v>
      </c>
      <c r="F14" s="16"/>
      <c r="G14" s="16"/>
      <c r="H14" s="25" t="s">
        <v>153</v>
      </c>
      <c r="I14" s="16"/>
      <c r="J14" s="12" t="s">
        <v>46</v>
      </c>
      <c r="K14" s="12" t="s">
        <v>119</v>
      </c>
      <c r="L14" s="12" t="s">
        <v>43</v>
      </c>
      <c r="M14" s="12"/>
      <c r="N14" s="12" t="s">
        <v>76</v>
      </c>
      <c r="O14" s="12"/>
      <c r="P14" s="16">
        <v>2</v>
      </c>
      <c r="Q14" s="16">
        <v>26</v>
      </c>
      <c r="R14" s="16">
        <v>1835</v>
      </c>
      <c r="S14" s="16">
        <v>3</v>
      </c>
      <c r="T14" s="16">
        <v>13</v>
      </c>
      <c r="U14" s="16">
        <v>1909</v>
      </c>
      <c r="V14" s="16"/>
      <c r="W14" s="16"/>
      <c r="X14" s="16"/>
      <c r="AA14" s="12">
        <f t="shared" si="0"/>
        <v>74</v>
      </c>
      <c r="AB14" t="s">
        <v>251</v>
      </c>
    </row>
    <row r="15" spans="1:28">
      <c r="A15" s="17">
        <v>76479329</v>
      </c>
      <c r="B15" s="16" t="s">
        <v>39</v>
      </c>
      <c r="C15" s="16" t="s">
        <v>39</v>
      </c>
      <c r="D15" s="16" t="s">
        <v>126</v>
      </c>
      <c r="E15" s="16" t="s">
        <v>39</v>
      </c>
      <c r="F15" s="16" t="s">
        <v>136</v>
      </c>
      <c r="G15" s="16"/>
      <c r="H15" s="25" t="s">
        <v>153</v>
      </c>
      <c r="I15" s="16"/>
      <c r="J15" s="16" t="s">
        <v>102</v>
      </c>
      <c r="K15" s="16" t="s">
        <v>67</v>
      </c>
      <c r="L15" s="16" t="s">
        <v>144</v>
      </c>
      <c r="M15" s="16"/>
      <c r="N15" s="16" t="s">
        <v>86</v>
      </c>
      <c r="O15" s="16"/>
      <c r="P15" s="16">
        <v>9</v>
      </c>
      <c r="Q15" s="16">
        <v>27</v>
      </c>
      <c r="R15" s="16">
        <v>1843</v>
      </c>
      <c r="S15" s="16">
        <v>4</v>
      </c>
      <c r="T15" s="16">
        <v>3</v>
      </c>
      <c r="U15" s="16">
        <v>1918</v>
      </c>
      <c r="V15" s="16"/>
      <c r="W15" s="16"/>
      <c r="X15" s="16"/>
      <c r="AA15" s="12">
        <f t="shared" si="0"/>
        <v>75</v>
      </c>
      <c r="AB15" t="s">
        <v>251</v>
      </c>
    </row>
    <row r="16" spans="1:28">
      <c r="A16" s="17">
        <v>76479263</v>
      </c>
      <c r="B16" s="16" t="s">
        <v>39</v>
      </c>
      <c r="C16" s="16" t="s">
        <v>39</v>
      </c>
      <c r="D16" s="16" t="s">
        <v>138</v>
      </c>
      <c r="E16" s="16" t="s">
        <v>138</v>
      </c>
      <c r="F16" s="16"/>
      <c r="G16" s="16"/>
      <c r="H16" s="25" t="s">
        <v>153</v>
      </c>
      <c r="I16" s="16"/>
      <c r="J16" s="16" t="s">
        <v>97</v>
      </c>
      <c r="K16" s="16" t="s">
        <v>40</v>
      </c>
      <c r="L16" s="16"/>
      <c r="M16" s="16"/>
      <c r="N16" s="16" t="s">
        <v>107</v>
      </c>
      <c r="O16" s="16"/>
      <c r="P16" s="16">
        <v>1</v>
      </c>
      <c r="Q16" s="16">
        <v>15</v>
      </c>
      <c r="R16" s="16">
        <v>1821</v>
      </c>
      <c r="S16" s="16">
        <v>11</v>
      </c>
      <c r="T16" s="16">
        <v>20</v>
      </c>
      <c r="U16" s="16">
        <v>1896</v>
      </c>
      <c r="V16" s="16"/>
      <c r="W16" s="16"/>
      <c r="X16" s="16"/>
      <c r="AA16" s="12">
        <v>75</v>
      </c>
      <c r="AB16" t="s">
        <v>251</v>
      </c>
    </row>
    <row r="17" spans="1:28">
      <c r="A17" s="17">
        <v>76479217</v>
      </c>
      <c r="B17" s="16" t="s">
        <v>39</v>
      </c>
      <c r="C17" s="16" t="s">
        <v>39</v>
      </c>
      <c r="D17" s="16" t="s">
        <v>39</v>
      </c>
      <c r="E17" s="16" t="s">
        <v>39</v>
      </c>
      <c r="F17" s="16"/>
      <c r="G17" s="16"/>
      <c r="H17" s="25" t="s">
        <v>153</v>
      </c>
      <c r="I17" s="16"/>
      <c r="J17" s="16" t="s">
        <v>107</v>
      </c>
      <c r="K17" s="16" t="s">
        <v>71</v>
      </c>
      <c r="L17" s="16"/>
      <c r="M17" s="16"/>
      <c r="N17" s="16" t="s">
        <v>46</v>
      </c>
      <c r="O17" s="16"/>
      <c r="P17" s="16">
        <v>1</v>
      </c>
      <c r="Q17" s="16">
        <v>27</v>
      </c>
      <c r="R17" s="16">
        <v>1792</v>
      </c>
      <c r="S17" s="16">
        <v>5</v>
      </c>
      <c r="T17" s="16">
        <v>18</v>
      </c>
      <c r="U17" s="16">
        <v>1872</v>
      </c>
      <c r="V17" s="16"/>
      <c r="W17" s="16"/>
      <c r="X17" s="16"/>
      <c r="AA17" s="12">
        <f>U17-R17</f>
        <v>80</v>
      </c>
      <c r="AB17" t="s">
        <v>251</v>
      </c>
    </row>
    <row r="18" spans="1:28">
      <c r="A18" s="17">
        <v>76479112</v>
      </c>
      <c r="B18" s="16" t="s">
        <v>39</v>
      </c>
      <c r="C18" s="16" t="s">
        <v>126</v>
      </c>
      <c r="D18" s="16" t="s">
        <v>39</v>
      </c>
      <c r="E18" s="16" t="s">
        <v>39</v>
      </c>
      <c r="F18" s="16" t="s">
        <v>136</v>
      </c>
      <c r="G18" s="16"/>
      <c r="H18" s="25" t="s">
        <v>153</v>
      </c>
      <c r="I18" s="16"/>
      <c r="J18" s="16" t="s">
        <v>76</v>
      </c>
      <c r="K18" s="16" t="s">
        <v>77</v>
      </c>
      <c r="L18" s="16" t="s">
        <v>78</v>
      </c>
      <c r="M18" s="16"/>
      <c r="N18" s="16" t="s">
        <v>79</v>
      </c>
      <c r="O18" s="16"/>
      <c r="P18" s="16">
        <v>1</v>
      </c>
      <c r="Q18" s="16">
        <v>20</v>
      </c>
      <c r="R18" s="16">
        <v>1812</v>
      </c>
      <c r="S18" s="16">
        <v>8</v>
      </c>
      <c r="T18" s="16">
        <v>8</v>
      </c>
      <c r="U18" s="16">
        <v>1893</v>
      </c>
      <c r="V18" s="16"/>
      <c r="W18" s="16"/>
      <c r="X18" s="16"/>
      <c r="AA18" s="12">
        <v>81</v>
      </c>
      <c r="AB18" t="s">
        <v>251</v>
      </c>
    </row>
    <row r="19" spans="1:28">
      <c r="A19" s="17">
        <v>40455095</v>
      </c>
      <c r="B19" s="16" t="s">
        <v>39</v>
      </c>
      <c r="C19" s="16" t="s">
        <v>39</v>
      </c>
      <c r="D19" s="16" t="s">
        <v>126</v>
      </c>
      <c r="E19" s="16" t="s">
        <v>39</v>
      </c>
      <c r="F19" s="16"/>
      <c r="G19" s="16"/>
      <c r="H19" s="25" t="s">
        <v>153</v>
      </c>
      <c r="I19" s="16"/>
      <c r="J19" s="16" t="s">
        <v>69</v>
      </c>
      <c r="K19" s="16" t="s">
        <v>32</v>
      </c>
      <c r="L19" s="16" t="s">
        <v>157</v>
      </c>
      <c r="M19" s="16"/>
      <c r="N19" s="16" t="s">
        <v>158</v>
      </c>
      <c r="O19" s="16"/>
      <c r="P19" s="16">
        <v>8</v>
      </c>
      <c r="Q19" s="16">
        <v>30</v>
      </c>
      <c r="R19" s="16">
        <v>1832</v>
      </c>
      <c r="S19" s="16">
        <v>2</v>
      </c>
      <c r="T19" s="16">
        <v>27</v>
      </c>
      <c r="U19" s="16">
        <v>1913</v>
      </c>
      <c r="V19" s="16"/>
      <c r="W19" s="16"/>
      <c r="X19" s="16"/>
      <c r="AA19" s="12">
        <f>U19-R19</f>
        <v>81</v>
      </c>
      <c r="AB19" t="s">
        <v>251</v>
      </c>
    </row>
    <row r="20" spans="1:28">
      <c r="A20" s="17">
        <v>76479067</v>
      </c>
      <c r="B20" s="16" t="s">
        <v>39</v>
      </c>
      <c r="C20" s="16" t="s">
        <v>39</v>
      </c>
      <c r="D20" s="16" t="s">
        <v>126</v>
      </c>
      <c r="E20" s="16" t="s">
        <v>39</v>
      </c>
      <c r="F20" s="16" t="s">
        <v>136</v>
      </c>
      <c r="G20" s="16"/>
      <c r="H20" s="25" t="s">
        <v>153</v>
      </c>
      <c r="I20" s="16"/>
      <c r="J20" s="16" t="s">
        <v>76</v>
      </c>
      <c r="K20" s="16" t="s">
        <v>77</v>
      </c>
      <c r="L20" s="16"/>
      <c r="M20" s="16"/>
      <c r="N20" s="16" t="s">
        <v>46</v>
      </c>
      <c r="O20" s="16"/>
      <c r="P20" s="16">
        <v>10</v>
      </c>
      <c r="Q20" s="16">
        <v>21</v>
      </c>
      <c r="R20" s="16">
        <v>1821</v>
      </c>
      <c r="S20" s="16">
        <v>1</v>
      </c>
      <c r="T20" s="16">
        <v>7</v>
      </c>
      <c r="U20" s="16">
        <v>1906</v>
      </c>
      <c r="V20" s="16" t="s">
        <v>191</v>
      </c>
      <c r="W20" s="16"/>
      <c r="X20" s="16"/>
      <c r="AA20" s="12">
        <f>U20-R20</f>
        <v>85</v>
      </c>
      <c r="AB20" t="s">
        <v>251</v>
      </c>
    </row>
    <row r="21" spans="1:28">
      <c r="A21" s="17">
        <v>103599538</v>
      </c>
      <c r="B21" s="16" t="s">
        <v>39</v>
      </c>
      <c r="C21" s="16" t="s">
        <v>39</v>
      </c>
      <c r="D21" s="16" t="s">
        <v>39</v>
      </c>
      <c r="E21" s="12" t="s">
        <v>39</v>
      </c>
      <c r="H21" s="25" t="s">
        <v>153</v>
      </c>
      <c r="J21" t="s">
        <v>46</v>
      </c>
      <c r="K21" t="s">
        <v>44</v>
      </c>
      <c r="L21" t="s">
        <v>106</v>
      </c>
      <c r="N21" t="s">
        <v>76</v>
      </c>
      <c r="P21" s="16">
        <v>2</v>
      </c>
      <c r="Q21" s="16">
        <v>8</v>
      </c>
      <c r="R21">
        <v>1795</v>
      </c>
      <c r="S21">
        <v>3</v>
      </c>
      <c r="T21">
        <v>5</v>
      </c>
      <c r="U21">
        <v>1885</v>
      </c>
      <c r="V21" t="s">
        <v>154</v>
      </c>
      <c r="AA21" s="12">
        <v>90</v>
      </c>
      <c r="AB21" t="s">
        <v>251</v>
      </c>
    </row>
    <row r="22" spans="1:28">
      <c r="A22" s="17">
        <v>76479343</v>
      </c>
      <c r="B22" s="16" t="s">
        <v>39</v>
      </c>
      <c r="C22" s="16" t="s">
        <v>39</v>
      </c>
      <c r="D22" s="16" t="s">
        <v>39</v>
      </c>
      <c r="E22" s="16" t="s">
        <v>126</v>
      </c>
      <c r="F22" s="16" t="s">
        <v>136</v>
      </c>
      <c r="G22" s="16"/>
      <c r="H22" s="25" t="s">
        <v>153</v>
      </c>
      <c r="I22" s="16"/>
      <c r="J22" s="16" t="s">
        <v>102</v>
      </c>
      <c r="K22" s="16" t="s">
        <v>142</v>
      </c>
      <c r="L22" s="16" t="s">
        <v>143</v>
      </c>
      <c r="M22" s="16"/>
      <c r="N22" s="16"/>
      <c r="O22" s="16" t="s">
        <v>103</v>
      </c>
      <c r="P22" s="16">
        <v>9</v>
      </c>
      <c r="Q22" s="16">
        <v>28</v>
      </c>
      <c r="R22" s="16">
        <v>1866</v>
      </c>
      <c r="S22" s="16">
        <v>10</v>
      </c>
      <c r="T22" s="16">
        <v>13</v>
      </c>
      <c r="U22" s="16">
        <v>1866</v>
      </c>
      <c r="V22" s="16"/>
      <c r="W22" s="16"/>
      <c r="X22" s="16"/>
      <c r="AA22" s="12">
        <f>U22-R22</f>
        <v>0</v>
      </c>
      <c r="AB22" t="s">
        <v>252</v>
      </c>
    </row>
    <row r="23" spans="1:28">
      <c r="A23" s="17">
        <v>76479736</v>
      </c>
      <c r="B23" s="16" t="s">
        <v>39</v>
      </c>
      <c r="C23" s="16" t="s">
        <v>39</v>
      </c>
      <c r="D23" s="16" t="s">
        <v>39</v>
      </c>
      <c r="E23" s="16" t="s">
        <v>130</v>
      </c>
      <c r="F23" s="16"/>
      <c r="G23" s="16"/>
      <c r="H23" s="25" t="s">
        <v>153</v>
      </c>
      <c r="I23" s="16"/>
      <c r="J23" s="16" t="s">
        <v>69</v>
      </c>
      <c r="K23" s="16" t="s">
        <v>66</v>
      </c>
      <c r="L23" s="16"/>
      <c r="M23" s="16"/>
      <c r="N23" s="16"/>
      <c r="O23" s="16"/>
      <c r="P23" s="16">
        <v>4</v>
      </c>
      <c r="Q23" s="16">
        <v>29</v>
      </c>
      <c r="R23" s="16">
        <v>1871</v>
      </c>
      <c r="S23" s="16">
        <v>8</v>
      </c>
      <c r="T23" s="16">
        <v>29</v>
      </c>
      <c r="U23" s="16">
        <v>1871</v>
      </c>
      <c r="V23" s="16"/>
      <c r="W23" s="16"/>
      <c r="X23" s="16"/>
      <c r="AA23" s="12">
        <f>U23-R23</f>
        <v>0</v>
      </c>
      <c r="AB23" t="s">
        <v>252</v>
      </c>
    </row>
    <row r="24" spans="1:28">
      <c r="A24" s="17">
        <v>76479419</v>
      </c>
      <c r="B24" s="16" t="s">
        <v>39</v>
      </c>
      <c r="C24" s="16" t="s">
        <v>39</v>
      </c>
      <c r="D24" s="16" t="s">
        <v>126</v>
      </c>
      <c r="E24" s="16" t="s">
        <v>126</v>
      </c>
      <c r="F24" s="16" t="s">
        <v>136</v>
      </c>
      <c r="G24" s="16"/>
      <c r="H24" s="25" t="s">
        <v>153</v>
      </c>
      <c r="I24" s="16"/>
      <c r="J24" s="16" t="s">
        <v>99</v>
      </c>
      <c r="K24" s="16" t="s">
        <v>101</v>
      </c>
      <c r="L24" s="16" t="s">
        <v>38</v>
      </c>
      <c r="M24" s="16"/>
      <c r="N24" s="16"/>
      <c r="O24" s="16"/>
      <c r="P24" s="16">
        <v>8</v>
      </c>
      <c r="Q24" s="16">
        <v>26</v>
      </c>
      <c r="R24" s="16">
        <v>1898</v>
      </c>
      <c r="S24" s="16">
        <v>8</v>
      </c>
      <c r="T24" s="16">
        <v>11</v>
      </c>
      <c r="U24" s="16">
        <v>1899</v>
      </c>
      <c r="V24" s="16" t="s">
        <v>172</v>
      </c>
      <c r="W24" s="16"/>
      <c r="X24" s="16"/>
      <c r="AA24" s="12">
        <f>U24-R24</f>
        <v>1</v>
      </c>
      <c r="AB24" t="s">
        <v>252</v>
      </c>
    </row>
    <row r="25" spans="1:28">
      <c r="A25" s="17">
        <v>76479744</v>
      </c>
      <c r="B25" s="16" t="s">
        <v>39</v>
      </c>
      <c r="C25" s="16" t="s">
        <v>39</v>
      </c>
      <c r="D25" s="16" t="s">
        <v>39</v>
      </c>
      <c r="E25" s="16" t="s">
        <v>130</v>
      </c>
      <c r="F25" s="16"/>
      <c r="G25" s="16"/>
      <c r="H25" s="25" t="s">
        <v>153</v>
      </c>
      <c r="I25" s="16"/>
      <c r="J25" s="16" t="s">
        <v>69</v>
      </c>
      <c r="K25" s="16" t="s">
        <v>115</v>
      </c>
      <c r="L25" s="16" t="s">
        <v>145</v>
      </c>
      <c r="M25" s="16"/>
      <c r="N25" s="16"/>
      <c r="O25" s="16"/>
      <c r="P25" s="16">
        <v>1</v>
      </c>
      <c r="Q25" s="16">
        <v>31</v>
      </c>
      <c r="R25" s="16">
        <v>1861</v>
      </c>
      <c r="S25" s="16">
        <v>4</v>
      </c>
      <c r="T25" s="16">
        <v>18</v>
      </c>
      <c r="U25" s="16">
        <v>1863</v>
      </c>
      <c r="V25" s="16"/>
      <c r="W25" s="16"/>
      <c r="X25" s="16"/>
      <c r="AA25" s="12">
        <f>U25-R25</f>
        <v>2</v>
      </c>
      <c r="AB25" t="s">
        <v>252</v>
      </c>
    </row>
    <row r="26" spans="1:28">
      <c r="A26" s="17">
        <v>76479450</v>
      </c>
      <c r="B26" s="16" t="s">
        <v>39</v>
      </c>
      <c r="C26" s="16" t="s">
        <v>39</v>
      </c>
      <c r="D26" s="16" t="s">
        <v>129</v>
      </c>
      <c r="E26" s="16" t="s">
        <v>130</v>
      </c>
      <c r="F26" s="16" t="s">
        <v>130</v>
      </c>
      <c r="G26" s="16"/>
      <c r="H26" s="25" t="s">
        <v>153</v>
      </c>
      <c r="I26" s="16"/>
      <c r="J26" s="16" t="s">
        <v>76</v>
      </c>
      <c r="K26" s="16" t="s">
        <v>80</v>
      </c>
      <c r="L26" s="16" t="s">
        <v>24</v>
      </c>
      <c r="M26" s="16"/>
      <c r="N26" s="16"/>
      <c r="O26" s="16" t="s">
        <v>84</v>
      </c>
      <c r="P26" s="23"/>
      <c r="Q26" s="23"/>
      <c r="R26" s="16">
        <v>1865</v>
      </c>
      <c r="S26" s="16">
        <v>12</v>
      </c>
      <c r="T26" s="16">
        <v>20</v>
      </c>
      <c r="U26" s="16">
        <v>1868</v>
      </c>
      <c r="V26" s="16"/>
      <c r="W26" s="16"/>
      <c r="X26" s="16" t="s">
        <v>81</v>
      </c>
      <c r="AA26" s="12">
        <v>3</v>
      </c>
      <c r="AB26" t="s">
        <v>252</v>
      </c>
    </row>
    <row r="27" spans="1:28">
      <c r="A27" s="17">
        <v>76479693</v>
      </c>
      <c r="B27" s="16" t="s">
        <v>39</v>
      </c>
      <c r="C27" s="16" t="s">
        <v>39</v>
      </c>
      <c r="D27" s="16" t="s">
        <v>39</v>
      </c>
      <c r="E27" s="16" t="s">
        <v>130</v>
      </c>
      <c r="F27" s="16"/>
      <c r="G27" s="16"/>
      <c r="H27" s="25" t="s">
        <v>153</v>
      </c>
      <c r="I27" s="16"/>
      <c r="J27" s="16" t="s">
        <v>112</v>
      </c>
      <c r="K27" s="12" t="s">
        <v>30</v>
      </c>
      <c r="L27" s="16" t="s">
        <v>134</v>
      </c>
      <c r="M27" s="16"/>
      <c r="N27" s="16"/>
      <c r="O27" s="16"/>
      <c r="P27" s="16">
        <v>6</v>
      </c>
      <c r="Q27" s="16">
        <v>23</v>
      </c>
      <c r="R27" s="16">
        <v>1861</v>
      </c>
      <c r="S27" s="16">
        <v>7</v>
      </c>
      <c r="T27" s="16">
        <v>11</v>
      </c>
      <c r="U27" s="16">
        <v>1865</v>
      </c>
      <c r="V27" s="16"/>
      <c r="W27" s="16"/>
      <c r="X27" s="16"/>
      <c r="AA27" s="12">
        <f>U27-R27</f>
        <v>4</v>
      </c>
      <c r="AB27" t="s">
        <v>252</v>
      </c>
    </row>
    <row r="28" spans="1:28">
      <c r="A28" s="17">
        <v>76479430</v>
      </c>
      <c r="B28" s="16" t="s">
        <v>39</v>
      </c>
      <c r="C28" s="16" t="s">
        <v>39</v>
      </c>
      <c r="D28" s="16" t="s">
        <v>126</v>
      </c>
      <c r="E28" s="16" t="s">
        <v>126</v>
      </c>
      <c r="F28" s="16" t="s">
        <v>136</v>
      </c>
      <c r="G28" s="16"/>
      <c r="H28" s="25" t="s">
        <v>153</v>
      </c>
      <c r="I28" s="16"/>
      <c r="J28" s="16" t="s">
        <v>99</v>
      </c>
      <c r="K28" s="16" t="s">
        <v>100</v>
      </c>
      <c r="L28" s="16" t="s">
        <v>36</v>
      </c>
      <c r="M28" s="16"/>
      <c r="N28" s="16"/>
      <c r="O28" s="16"/>
      <c r="P28" s="16">
        <v>5</v>
      </c>
      <c r="Q28" s="16">
        <v>17</v>
      </c>
      <c r="R28" s="16">
        <v>1901</v>
      </c>
      <c r="S28" s="16">
        <v>11</v>
      </c>
      <c r="T28" s="16">
        <v>8</v>
      </c>
      <c r="U28" s="16">
        <v>1906</v>
      </c>
      <c r="V28" s="16" t="s">
        <v>172</v>
      </c>
      <c r="W28" s="16"/>
      <c r="X28" s="16"/>
      <c r="AA28" s="12">
        <f>U28-R28</f>
        <v>5</v>
      </c>
      <c r="AB28" t="s">
        <v>252</v>
      </c>
    </row>
    <row r="29" spans="1:28">
      <c r="A29" s="17">
        <v>76479709</v>
      </c>
      <c r="B29" s="16" t="s">
        <v>39</v>
      </c>
      <c r="C29" s="16" t="s">
        <v>39</v>
      </c>
      <c r="D29" s="16" t="s">
        <v>39</v>
      </c>
      <c r="E29" s="16" t="s">
        <v>39</v>
      </c>
      <c r="F29" s="16" t="s">
        <v>39</v>
      </c>
      <c r="G29" s="16"/>
      <c r="H29" s="25" t="s">
        <v>153</v>
      </c>
      <c r="I29" s="16"/>
      <c r="J29" s="16" t="s">
        <v>112</v>
      </c>
      <c r="K29" s="12" t="s">
        <v>33</v>
      </c>
      <c r="L29" s="16" t="s">
        <v>133</v>
      </c>
      <c r="M29" s="16"/>
      <c r="N29" s="16"/>
      <c r="O29" s="16"/>
      <c r="P29" s="16">
        <v>12</v>
      </c>
      <c r="Q29" s="16">
        <v>16</v>
      </c>
      <c r="R29" s="16">
        <v>1826</v>
      </c>
      <c r="S29" s="16">
        <v>10</v>
      </c>
      <c r="T29" s="16">
        <v>17</v>
      </c>
      <c r="U29" s="16">
        <v>1867</v>
      </c>
      <c r="V29" s="16"/>
      <c r="W29" s="16"/>
      <c r="X29" s="16"/>
      <c r="AA29" s="12">
        <f>U29-R29</f>
        <v>41</v>
      </c>
      <c r="AB29" t="s">
        <v>252</v>
      </c>
    </row>
    <row r="30" spans="1:28">
      <c r="A30" s="17">
        <v>76479319</v>
      </c>
      <c r="B30" s="16" t="s">
        <v>39</v>
      </c>
      <c r="C30" s="16" t="s">
        <v>39</v>
      </c>
      <c r="D30" s="16" t="s">
        <v>126</v>
      </c>
      <c r="E30" s="16" t="s">
        <v>39</v>
      </c>
      <c r="F30" s="16" t="s">
        <v>39</v>
      </c>
      <c r="G30" s="16"/>
      <c r="H30" s="25" t="s">
        <v>153</v>
      </c>
      <c r="I30" s="16"/>
      <c r="J30" s="16" t="s">
        <v>102</v>
      </c>
      <c r="K30" s="16" t="s">
        <v>105</v>
      </c>
      <c r="L30" s="16" t="s">
        <v>143</v>
      </c>
      <c r="M30" s="16"/>
      <c r="N30" s="16"/>
      <c r="O30" s="16"/>
      <c r="P30" s="23"/>
      <c r="Q30" s="23"/>
      <c r="R30" s="16">
        <v>1840</v>
      </c>
      <c r="S30" s="16">
        <v>12</v>
      </c>
      <c r="T30" s="16">
        <v>10</v>
      </c>
      <c r="U30" s="16">
        <v>1883</v>
      </c>
      <c r="V30" s="16"/>
      <c r="W30" s="16"/>
      <c r="X30" s="16"/>
      <c r="AA30" s="12">
        <f>U30-R30</f>
        <v>43</v>
      </c>
      <c r="AB30" t="s">
        <v>252</v>
      </c>
    </row>
    <row r="31" spans="1:28">
      <c r="A31" s="17">
        <v>76479121</v>
      </c>
      <c r="B31" s="16" t="s">
        <v>39</v>
      </c>
      <c r="C31" s="16"/>
      <c r="D31" s="16" t="s">
        <v>39</v>
      </c>
      <c r="E31" s="16" t="s">
        <v>126</v>
      </c>
      <c r="F31" s="16"/>
      <c r="G31" s="16"/>
      <c r="H31" s="25" t="s">
        <v>153</v>
      </c>
      <c r="I31" s="16"/>
      <c r="J31" s="16" t="s">
        <v>76</v>
      </c>
      <c r="K31" s="16" t="s">
        <v>89</v>
      </c>
      <c r="L31" s="16"/>
      <c r="M31" s="16"/>
      <c r="N31" s="16"/>
      <c r="O31" s="16"/>
      <c r="P31" s="16">
        <v>5</v>
      </c>
      <c r="Q31" s="16">
        <v>28</v>
      </c>
      <c r="R31" s="16">
        <v>1854</v>
      </c>
      <c r="S31" s="16">
        <v>4</v>
      </c>
      <c r="T31" s="16">
        <v>30</v>
      </c>
      <c r="U31" s="16">
        <v>1909</v>
      </c>
      <c r="V31" s="16"/>
      <c r="W31" s="16"/>
      <c r="X31" s="16"/>
      <c r="AA31" s="12">
        <v>55</v>
      </c>
      <c r="AB31" t="s">
        <v>252</v>
      </c>
    </row>
    <row r="32" spans="1:28">
      <c r="A32" s="17">
        <v>76479093</v>
      </c>
      <c r="B32" s="16" t="s">
        <v>39</v>
      </c>
      <c r="C32" s="16"/>
      <c r="D32" s="16" t="s">
        <v>39</v>
      </c>
      <c r="E32" s="16" t="s">
        <v>39</v>
      </c>
      <c r="F32" s="16"/>
      <c r="G32" s="16"/>
      <c r="H32" s="25" t="s">
        <v>153</v>
      </c>
      <c r="I32" s="16"/>
      <c r="J32" s="16" t="s">
        <v>76</v>
      </c>
      <c r="K32" s="16" t="s">
        <v>91</v>
      </c>
      <c r="L32" s="16"/>
      <c r="M32" s="16"/>
      <c r="N32" s="16"/>
      <c r="O32" s="16"/>
      <c r="P32" s="16">
        <v>6</v>
      </c>
      <c r="Q32" s="16">
        <v>21</v>
      </c>
      <c r="R32" s="16">
        <v>1811</v>
      </c>
      <c r="S32" s="16">
        <v>9</v>
      </c>
      <c r="T32" s="16">
        <v>6</v>
      </c>
      <c r="U32" s="16">
        <v>1867</v>
      </c>
      <c r="V32" s="16"/>
      <c r="W32" s="16"/>
      <c r="X32" s="16"/>
      <c r="AA32" s="12">
        <f>U32-R32</f>
        <v>56</v>
      </c>
      <c r="AB32" t="s">
        <v>252</v>
      </c>
    </row>
    <row r="33" spans="1:28">
      <c r="A33" s="17">
        <v>76479657</v>
      </c>
      <c r="B33" s="16" t="s">
        <v>39</v>
      </c>
      <c r="C33" s="16" t="s">
        <v>39</v>
      </c>
      <c r="D33" s="16" t="s">
        <v>126</v>
      </c>
      <c r="E33" s="16" t="s">
        <v>126</v>
      </c>
      <c r="F33" s="16" t="s">
        <v>128</v>
      </c>
      <c r="G33" s="16"/>
      <c r="H33" s="25" t="s">
        <v>153</v>
      </c>
      <c r="I33" s="16"/>
      <c r="J33" s="16" t="s">
        <v>46</v>
      </c>
      <c r="K33" s="16" t="s">
        <v>74</v>
      </c>
      <c r="L33" s="16" t="s">
        <v>42</v>
      </c>
      <c r="M33" s="16"/>
      <c r="N33" s="16"/>
      <c r="O33" s="16"/>
      <c r="P33" s="16"/>
      <c r="Q33" s="16"/>
      <c r="R33" s="16">
        <v>1860</v>
      </c>
      <c r="S33" s="16"/>
      <c r="T33" s="16"/>
      <c r="U33" s="16">
        <v>1925</v>
      </c>
      <c r="V33" s="16"/>
      <c r="W33" s="16"/>
      <c r="X33" s="16"/>
      <c r="AA33" s="12">
        <f>U33-R33</f>
        <v>65</v>
      </c>
      <c r="AB33" t="s">
        <v>252</v>
      </c>
    </row>
    <row r="34" spans="1:28">
      <c r="A34" s="17">
        <v>76479380</v>
      </c>
      <c r="B34" s="16" t="s">
        <v>39</v>
      </c>
      <c r="C34" s="16" t="s">
        <v>39</v>
      </c>
      <c r="D34" s="16" t="s">
        <v>126</v>
      </c>
      <c r="E34" s="16" t="s">
        <v>39</v>
      </c>
      <c r="F34" s="16"/>
      <c r="G34" s="16"/>
      <c r="H34" s="25" t="s">
        <v>153</v>
      </c>
      <c r="I34" s="16"/>
      <c r="J34" s="16" t="s">
        <v>94</v>
      </c>
      <c r="K34" s="16" t="s">
        <v>95</v>
      </c>
      <c r="L34" s="16" t="s">
        <v>96</v>
      </c>
      <c r="M34" s="16"/>
      <c r="N34" s="16"/>
      <c r="O34" s="16"/>
      <c r="P34" s="16">
        <v>3</v>
      </c>
      <c r="Q34" s="16">
        <v>25</v>
      </c>
      <c r="R34" s="16">
        <v>1852</v>
      </c>
      <c r="S34" s="16">
        <v>1</v>
      </c>
      <c r="T34" s="16">
        <v>18</v>
      </c>
      <c r="U34" s="16">
        <v>1919</v>
      </c>
      <c r="V34" s="16"/>
      <c r="W34" s="16"/>
      <c r="X34" s="16"/>
      <c r="AA34" s="12">
        <f>U34-R34</f>
        <v>67</v>
      </c>
      <c r="AB34" t="s">
        <v>252</v>
      </c>
    </row>
    <row r="35" spans="1:28">
      <c r="A35" s="17">
        <v>76479769</v>
      </c>
      <c r="B35" s="16" t="s">
        <v>39</v>
      </c>
      <c r="C35" s="16" t="s">
        <v>39</v>
      </c>
      <c r="D35" s="16" t="s">
        <v>39</v>
      </c>
      <c r="E35" s="16" t="s">
        <v>39</v>
      </c>
      <c r="F35" s="16"/>
      <c r="G35" s="16"/>
      <c r="H35" s="25" t="s">
        <v>153</v>
      </c>
      <c r="I35" s="16"/>
      <c r="J35" s="16" t="s">
        <v>69</v>
      </c>
      <c r="K35" s="16" t="s">
        <v>116</v>
      </c>
      <c r="L35" s="16"/>
      <c r="M35" s="16"/>
      <c r="N35" s="16"/>
      <c r="O35" s="16"/>
      <c r="P35" s="16">
        <v>11</v>
      </c>
      <c r="Q35" s="16">
        <v>12</v>
      </c>
      <c r="R35" s="16">
        <v>1830</v>
      </c>
      <c r="S35" s="16">
        <v>12</v>
      </c>
      <c r="T35" s="16">
        <v>19</v>
      </c>
      <c r="U35" s="16">
        <v>1900</v>
      </c>
      <c r="V35" s="16"/>
      <c r="W35" s="16"/>
      <c r="X35" s="16"/>
      <c r="AA35" s="12">
        <f>U35-R35</f>
        <v>70</v>
      </c>
      <c r="AB35" t="s">
        <v>252</v>
      </c>
    </row>
    <row r="36" spans="1:28">
      <c r="A36" s="17">
        <v>76479006</v>
      </c>
      <c r="B36" s="16" t="s">
        <v>25</v>
      </c>
      <c r="C36" s="16" t="s">
        <v>39</v>
      </c>
      <c r="D36" s="16" t="s">
        <v>39</v>
      </c>
      <c r="E36" s="16" t="s">
        <v>39</v>
      </c>
      <c r="F36" s="16"/>
      <c r="G36" s="16"/>
      <c r="H36" s="25" t="s">
        <v>153</v>
      </c>
      <c r="I36" s="16"/>
      <c r="J36" s="16" t="s">
        <v>76</v>
      </c>
      <c r="K36" s="16" t="s">
        <v>90</v>
      </c>
      <c r="L36" s="16"/>
      <c r="M36" s="16"/>
      <c r="N36" s="16"/>
      <c r="O36" s="16"/>
      <c r="P36" s="16">
        <v>4</v>
      </c>
      <c r="Q36" s="16">
        <v>28</v>
      </c>
      <c r="R36" s="16">
        <v>1782</v>
      </c>
      <c r="S36" s="16">
        <v>1</v>
      </c>
      <c r="T36" s="16">
        <v>26</v>
      </c>
      <c r="U36" s="16">
        <v>1858</v>
      </c>
      <c r="V36" s="16"/>
      <c r="W36" s="16"/>
      <c r="X36" s="16"/>
      <c r="AA36" s="12">
        <f>U36-R36</f>
        <v>76</v>
      </c>
      <c r="AB36" t="s">
        <v>252</v>
      </c>
    </row>
    <row r="37" spans="1:28">
      <c r="A37" s="17">
        <v>76479257</v>
      </c>
      <c r="B37" s="16" t="s">
        <v>39</v>
      </c>
      <c r="C37" s="16" t="s">
        <v>39</v>
      </c>
      <c r="D37" s="16" t="s">
        <v>126</v>
      </c>
      <c r="E37" s="16" t="s">
        <v>138</v>
      </c>
      <c r="F37" s="16" t="s">
        <v>39</v>
      </c>
      <c r="G37" s="16"/>
      <c r="H37" s="25" t="s">
        <v>153</v>
      </c>
      <c r="I37" s="16"/>
      <c r="J37" s="16" t="s">
        <v>97</v>
      </c>
      <c r="K37" s="16" t="s">
        <v>137</v>
      </c>
      <c r="L37" s="16" t="s">
        <v>98</v>
      </c>
      <c r="M37" s="16"/>
      <c r="N37" s="16"/>
      <c r="O37" s="16"/>
      <c r="P37" s="23"/>
      <c r="Q37" s="23"/>
      <c r="R37" s="16">
        <v>1821</v>
      </c>
      <c r="S37" s="16">
        <v>10</v>
      </c>
      <c r="T37" s="16">
        <v>10</v>
      </c>
      <c r="U37" s="16">
        <v>1897</v>
      </c>
      <c r="V37" s="16"/>
      <c r="W37" s="16"/>
      <c r="X37" s="16"/>
      <c r="AA37" s="12">
        <v>76</v>
      </c>
      <c r="AB37" t="s">
        <v>252</v>
      </c>
    </row>
    <row r="38" spans="1:28">
      <c r="A38" s="17">
        <v>76479359</v>
      </c>
      <c r="B38" s="16" t="s">
        <v>39</v>
      </c>
      <c r="C38" s="16" t="s">
        <v>39</v>
      </c>
      <c r="D38" s="16" t="s">
        <v>126</v>
      </c>
      <c r="E38" s="19" t="s">
        <v>140</v>
      </c>
      <c r="F38" s="16" t="s">
        <v>136</v>
      </c>
      <c r="G38" s="16"/>
      <c r="H38" s="25" t="s">
        <v>153</v>
      </c>
      <c r="I38" s="16"/>
      <c r="J38" s="16" t="s">
        <v>106</v>
      </c>
      <c r="K38" s="16" t="s">
        <v>37</v>
      </c>
      <c r="L38" s="16" t="s">
        <v>141</v>
      </c>
      <c r="M38" s="16"/>
      <c r="N38" s="16"/>
      <c r="O38" s="16"/>
      <c r="P38" s="16">
        <v>5</v>
      </c>
      <c r="Q38" s="16">
        <v>1</v>
      </c>
      <c r="R38" s="16">
        <v>1807</v>
      </c>
      <c r="S38" s="16">
        <v>7</v>
      </c>
      <c r="T38" s="16">
        <v>20</v>
      </c>
      <c r="U38" s="16">
        <v>1885</v>
      </c>
      <c r="V38" s="16"/>
      <c r="W38" s="16"/>
      <c r="X38" s="16"/>
      <c r="AA38" s="12">
        <v>78</v>
      </c>
      <c r="AB38" t="s">
        <v>252</v>
      </c>
    </row>
    <row r="39" spans="1:28">
      <c r="A39" s="17">
        <v>76479228</v>
      </c>
      <c r="B39" s="16" t="s">
        <v>39</v>
      </c>
      <c r="C39" s="16" t="s">
        <v>39</v>
      </c>
      <c r="D39" s="16"/>
      <c r="E39" s="16" t="s">
        <v>39</v>
      </c>
      <c r="F39" s="16"/>
      <c r="G39" s="16"/>
      <c r="H39" s="25" t="s">
        <v>153</v>
      </c>
      <c r="I39" s="16"/>
      <c r="J39" s="16" t="s">
        <v>107</v>
      </c>
      <c r="K39" s="12" t="s">
        <v>108</v>
      </c>
      <c r="L39" s="16"/>
      <c r="M39" s="16"/>
      <c r="N39" s="16"/>
      <c r="O39" s="16"/>
      <c r="P39" s="16">
        <v>8</v>
      </c>
      <c r="Q39" s="16">
        <v>12</v>
      </c>
      <c r="R39" s="16">
        <v>1789</v>
      </c>
      <c r="S39" s="16">
        <v>8</v>
      </c>
      <c r="T39" s="16">
        <v>11</v>
      </c>
      <c r="U39" s="16">
        <v>1867</v>
      </c>
      <c r="V39" s="16"/>
      <c r="W39" s="16"/>
      <c r="X39" s="16"/>
      <c r="AA39" s="12">
        <f>U39-R39</f>
        <v>78</v>
      </c>
      <c r="AB39" t="s">
        <v>252</v>
      </c>
    </row>
    <row r="40" spans="1:28">
      <c r="A40" s="17">
        <v>76479148</v>
      </c>
      <c r="B40" s="16" t="s">
        <v>39</v>
      </c>
      <c r="C40" s="16" t="s">
        <v>39</v>
      </c>
      <c r="D40" s="16" t="s">
        <v>39</v>
      </c>
      <c r="E40" s="16" t="s">
        <v>130</v>
      </c>
      <c r="F40" s="16" t="s">
        <v>128</v>
      </c>
      <c r="G40" s="16"/>
      <c r="H40" s="25" t="s">
        <v>153</v>
      </c>
      <c r="I40" s="16"/>
      <c r="J40" s="16" t="s">
        <v>76</v>
      </c>
      <c r="K40" s="16" t="s">
        <v>149</v>
      </c>
      <c r="L40" s="16"/>
      <c r="M40" s="16"/>
      <c r="N40" s="16"/>
      <c r="O40" s="16"/>
      <c r="P40" s="16">
        <v>2</v>
      </c>
      <c r="Q40" s="16">
        <v>24</v>
      </c>
      <c r="R40" s="16">
        <v>1784</v>
      </c>
      <c r="S40" s="16">
        <v>12</v>
      </c>
      <c r="T40" s="16">
        <v>4</v>
      </c>
      <c r="U40" s="16">
        <v>1865</v>
      </c>
      <c r="V40" s="16"/>
      <c r="W40" s="16"/>
      <c r="X40" s="16"/>
      <c r="AA40" s="12">
        <f>U40-R40</f>
        <v>81</v>
      </c>
      <c r="AB40" t="s">
        <v>252</v>
      </c>
    </row>
    <row r="41" spans="1:28">
      <c r="A41" s="17">
        <v>76479055</v>
      </c>
      <c r="B41" s="16" t="s">
        <v>25</v>
      </c>
      <c r="C41" s="16" t="s">
        <v>39</v>
      </c>
      <c r="D41" s="16" t="s">
        <v>39</v>
      </c>
      <c r="E41" s="16" t="s">
        <v>39</v>
      </c>
      <c r="F41" s="16"/>
      <c r="G41" s="16"/>
      <c r="H41" s="25" t="s">
        <v>153</v>
      </c>
      <c r="I41" s="16"/>
      <c r="J41" s="16" t="s">
        <v>76</v>
      </c>
      <c r="K41" s="12" t="s">
        <v>88</v>
      </c>
      <c r="L41" s="16" t="s">
        <v>70</v>
      </c>
      <c r="M41" s="16"/>
      <c r="N41" s="16"/>
      <c r="O41" s="16"/>
      <c r="P41" s="16">
        <v>3</v>
      </c>
      <c r="Q41" s="16">
        <v>13</v>
      </c>
      <c r="R41" s="16">
        <v>1820</v>
      </c>
      <c r="S41" s="16">
        <v>10</v>
      </c>
      <c r="T41" s="16">
        <v>30</v>
      </c>
      <c r="U41" s="16">
        <v>1901</v>
      </c>
      <c r="V41" s="16"/>
      <c r="W41" s="16"/>
      <c r="X41" s="16"/>
      <c r="AA41" s="12">
        <v>81</v>
      </c>
      <c r="AB41" t="s">
        <v>252</v>
      </c>
    </row>
    <row r="42" spans="1:28">
      <c r="A42" s="17">
        <v>76479671</v>
      </c>
      <c r="B42" s="16" t="s">
        <v>39</v>
      </c>
      <c r="C42" s="16" t="s">
        <v>39</v>
      </c>
      <c r="D42" s="16" t="s">
        <v>39</v>
      </c>
      <c r="E42" s="16" t="s">
        <v>39</v>
      </c>
      <c r="F42" s="16"/>
      <c r="G42" s="16"/>
      <c r="H42" s="25" t="s">
        <v>153</v>
      </c>
      <c r="I42" s="16"/>
      <c r="J42" s="16" t="s">
        <v>112</v>
      </c>
      <c r="K42" s="16" t="s">
        <v>45</v>
      </c>
      <c r="L42" s="16" t="s">
        <v>131</v>
      </c>
      <c r="M42" s="16"/>
      <c r="N42" s="16"/>
      <c r="O42" s="16"/>
      <c r="P42" s="16">
        <v>8</v>
      </c>
      <c r="Q42" s="16">
        <v>11</v>
      </c>
      <c r="R42" s="16">
        <v>1841</v>
      </c>
      <c r="S42" s="16">
        <v>4</v>
      </c>
      <c r="T42" s="16">
        <v>20</v>
      </c>
      <c r="U42" s="16">
        <v>1922</v>
      </c>
      <c r="V42" s="16" t="s">
        <v>172</v>
      </c>
      <c r="W42" s="16"/>
      <c r="X42" s="16"/>
      <c r="AA42" s="12">
        <f>U42-R42</f>
        <v>81</v>
      </c>
      <c r="AB42" t="s">
        <v>252</v>
      </c>
    </row>
    <row r="43" spans="1:28">
      <c r="A43" s="17">
        <v>76210604</v>
      </c>
      <c r="B43" s="16" t="s">
        <v>39</v>
      </c>
      <c r="C43" s="12"/>
      <c r="D43" s="12"/>
      <c r="E43" s="16" t="s">
        <v>39</v>
      </c>
      <c r="F43" s="16" t="s">
        <v>39</v>
      </c>
      <c r="G43" s="16"/>
      <c r="H43" s="25" t="s">
        <v>153</v>
      </c>
      <c r="I43" s="16"/>
      <c r="J43" s="12" t="s">
        <v>46</v>
      </c>
      <c r="K43" s="12" t="s">
        <v>120</v>
      </c>
      <c r="L43" s="12"/>
      <c r="M43" s="12"/>
      <c r="N43" s="12"/>
      <c r="O43" s="12"/>
      <c r="P43" s="16">
        <v>9</v>
      </c>
      <c r="Q43" s="16">
        <v>18</v>
      </c>
      <c r="R43" s="16">
        <v>1826</v>
      </c>
      <c r="S43" s="16">
        <v>3</v>
      </c>
      <c r="T43" s="16">
        <v>27</v>
      </c>
      <c r="U43" s="16">
        <v>1908</v>
      </c>
      <c r="V43" s="16" t="s">
        <v>191</v>
      </c>
      <c r="W43" s="16"/>
      <c r="X43" s="16"/>
      <c r="AA43" s="12">
        <f>U43-R43</f>
        <v>82</v>
      </c>
      <c r="AB43" t="s">
        <v>252</v>
      </c>
    </row>
    <row r="44" spans="1:28">
      <c r="A44" s="17">
        <v>76479649</v>
      </c>
      <c r="B44" s="16" t="s">
        <v>39</v>
      </c>
      <c r="C44" s="16" t="s">
        <v>39</v>
      </c>
      <c r="D44" s="16" t="s">
        <v>126</v>
      </c>
      <c r="E44" s="16" t="s">
        <v>39</v>
      </c>
      <c r="F44" s="16"/>
      <c r="G44" s="16"/>
      <c r="H44" s="25" t="s">
        <v>153</v>
      </c>
      <c r="I44" s="16"/>
      <c r="J44" s="16" t="s">
        <v>109</v>
      </c>
      <c r="K44" s="12" t="s">
        <v>110</v>
      </c>
      <c r="L44" s="16"/>
      <c r="M44" s="16"/>
      <c r="N44" s="16"/>
      <c r="O44" s="16"/>
      <c r="P44" s="16">
        <v>11</v>
      </c>
      <c r="Q44" s="16">
        <v>21</v>
      </c>
      <c r="R44" s="16">
        <v>1803</v>
      </c>
      <c r="S44" s="16">
        <v>7</v>
      </c>
      <c r="T44" s="23"/>
      <c r="U44" s="16">
        <v>1889</v>
      </c>
      <c r="V44" s="16"/>
      <c r="W44" s="16"/>
      <c r="X44" s="16"/>
      <c r="AA44" s="12">
        <f>U44-R44</f>
        <v>86</v>
      </c>
      <c r="AB44" t="s">
        <v>252</v>
      </c>
    </row>
    <row r="45" spans="1:28">
      <c r="A45" s="15">
        <v>103599547</v>
      </c>
      <c r="B45" s="16" t="s">
        <v>39</v>
      </c>
      <c r="C45" s="16" t="s">
        <v>39</v>
      </c>
      <c r="D45" s="16" t="s">
        <v>126</v>
      </c>
      <c r="E45" s="12" t="s">
        <v>39</v>
      </c>
      <c r="H45" s="25" t="s">
        <v>153</v>
      </c>
      <c r="J45" t="s">
        <v>46</v>
      </c>
      <c r="K45" s="12" t="s">
        <v>118</v>
      </c>
      <c r="L45" t="s">
        <v>152</v>
      </c>
      <c r="P45" s="16">
        <v>11</v>
      </c>
      <c r="Q45" s="16">
        <v>18</v>
      </c>
      <c r="R45">
        <v>1789</v>
      </c>
      <c r="S45">
        <v>1</v>
      </c>
      <c r="T45">
        <v>10</v>
      </c>
      <c r="U45">
        <v>1877</v>
      </c>
      <c r="V45" t="s">
        <v>154</v>
      </c>
      <c r="AA45" s="12">
        <v>88</v>
      </c>
      <c r="AB45" t="s">
        <v>252</v>
      </c>
    </row>
    <row r="46" spans="1:28">
      <c r="AA46"/>
    </row>
    <row r="47" spans="1:28">
      <c r="AA47"/>
    </row>
    <row r="48" spans="1:28">
      <c r="AA48"/>
    </row>
    <row r="49" spans="27:27">
      <c r="AA49"/>
    </row>
    <row r="50" spans="27:27">
      <c r="AA50"/>
    </row>
    <row r="51" spans="27:27">
      <c r="AA51"/>
    </row>
    <row r="52" spans="27:27">
      <c r="AA52"/>
    </row>
    <row r="53" spans="27:27">
      <c r="AA53"/>
    </row>
    <row r="54" spans="27:27">
      <c r="AA54"/>
    </row>
    <row r="55" spans="27:27">
      <c r="AA55"/>
    </row>
    <row r="56" spans="27:27">
      <c r="AA56"/>
    </row>
    <row r="57" spans="27:27">
      <c r="AA57"/>
    </row>
    <row r="58" spans="27:27">
      <c r="AA58"/>
    </row>
    <row r="59" spans="27:27">
      <c r="AA59"/>
    </row>
    <row r="60" spans="27:27">
      <c r="AA60"/>
    </row>
    <row r="61" spans="27:27">
      <c r="AA61"/>
    </row>
    <row r="62" spans="27:27">
      <c r="AA62"/>
    </row>
    <row r="63" spans="27:27">
      <c r="AA63"/>
    </row>
    <row r="64" spans="27:27">
      <c r="AA64"/>
    </row>
    <row r="65" spans="27:27">
      <c r="AA65"/>
    </row>
    <row r="66" spans="27:27">
      <c r="AA66"/>
    </row>
    <row r="67" spans="27:27">
      <c r="AA67"/>
    </row>
    <row r="68" spans="27:27">
      <c r="AA68"/>
    </row>
    <row r="69" spans="27:27">
      <c r="AA69"/>
    </row>
    <row r="70" spans="27:27">
      <c r="AA70"/>
    </row>
    <row r="71" spans="27:27">
      <c r="AA71"/>
    </row>
    <row r="72" spans="27:27">
      <c r="AA72"/>
    </row>
    <row r="73" spans="27:27">
      <c r="AA73"/>
    </row>
    <row r="74" spans="27:27">
      <c r="AA74"/>
    </row>
    <row r="75" spans="27:27">
      <c r="AA75"/>
    </row>
    <row r="76" spans="27:27">
      <c r="AA76"/>
    </row>
    <row r="77" spans="27:27">
      <c r="AA77"/>
    </row>
    <row r="78" spans="27:27">
      <c r="AA78"/>
    </row>
    <row r="79" spans="27:27">
      <c r="AA79"/>
    </row>
    <row r="80" spans="27:27">
      <c r="AA80"/>
    </row>
    <row r="81" spans="27:27">
      <c r="AA81"/>
    </row>
    <row r="82" spans="27:27">
      <c r="AA82"/>
    </row>
    <row r="83" spans="27:27">
      <c r="AA83"/>
    </row>
    <row r="84" spans="27:27">
      <c r="AA84"/>
    </row>
    <row r="85" spans="27:27">
      <c r="AA85"/>
    </row>
    <row r="86" spans="27:27">
      <c r="AA86"/>
    </row>
    <row r="87" spans="27:27">
      <c r="AA87"/>
    </row>
    <row r="88" spans="27:27">
      <c r="AA88"/>
    </row>
    <row r="89" spans="27:27">
      <c r="AA89"/>
    </row>
    <row r="90" spans="27:27">
      <c r="AA90"/>
    </row>
    <row r="91" spans="27:27">
      <c r="AA91"/>
    </row>
    <row r="92" spans="27:27">
      <c r="AA92"/>
    </row>
    <row r="93" spans="27:27">
      <c r="AA93"/>
    </row>
    <row r="94" spans="27:27">
      <c r="AA94"/>
    </row>
    <row r="95" spans="27:27">
      <c r="AA95"/>
    </row>
    <row r="96" spans="27:27"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</sheetData>
  <sortState ref="A2:AB45">
    <sortCondition ref="AB2:AB45"/>
  </sortState>
  <conditionalFormatting sqref="J22 L22 B1:H1048576">
    <cfRule type="cellIs" dxfId="6" priority="1" operator="equal">
      <formula>"Y"</formula>
    </cfRule>
  </conditionalFormatting>
  <hyperlinks>
    <hyperlink ref="A33" r:id="rId1" display="http://www.findagrave.com/cgi-bin/fg.cgi?page=gr&amp;GRid=76479657"/>
    <hyperlink ref="A10" r:id="rId2" display="http://www.findagrave.com/cgi-bin/fg.cgi?page=gr&amp;GRid=76479200"/>
    <hyperlink ref="A9" r:id="rId3" display="http://www.findagrave.com/cgi-bin/fg.cgi?page=gr&amp;GRid=76479169"/>
    <hyperlink ref="A40" r:id="rId4" display="http://www.findagrave.com/cgi-bin/fg.cgi?page=gr&amp;GRid=76479148"/>
    <hyperlink ref="A20" r:id="rId5" display="http://www.findagrave.com/cgi-bin/fg.cgi?page=gr&amp;GRid=76479067"/>
    <hyperlink ref="A18" r:id="rId6" display="http://www.findagrave.com/cgi-bin/fg.cgi?page=gr&amp;GRid=76479112"/>
    <hyperlink ref="A26" r:id="rId7" display="http://www.findagrave.com/cgi-bin/fg.cgi?page=gr&amp;GRid=76479450"/>
    <hyperlink ref="A4" r:id="rId8" display="http://www.findagrave.com/cgi-bin/fg.cgi?page=gr&amp;GRid=76479584"/>
    <hyperlink ref="A41" r:id="rId9" display="http://www.findagrave.com/cgi-bin/fg.cgi?page=gr&amp;GRid=76479055"/>
    <hyperlink ref="A31" r:id="rId10" display="http://www.findagrave.com/cgi-bin/fg.cgi?page=gr&amp;GRid=76479121"/>
    <hyperlink ref="A36" r:id="rId11" display="http://www.findagrave.com/cgi-bin/fg.cgi?page=gr&amp;GRid=76479006"/>
    <hyperlink ref="A32" r:id="rId12" display="http://www.findagrave.com/cgi-bin/fg.cgi?page=gr&amp;GRid=76479093"/>
    <hyperlink ref="A8" r:id="rId13" display="http://www.findagrave.com/cgi-bin/fg.cgi?page=gr&amp;GRid=61428245"/>
    <hyperlink ref="A13" r:id="rId14" display="http://www.findagrave.com/cgi-bin/fg.cgi?page=gr&amp;GRid=76479394"/>
    <hyperlink ref="A34" r:id="rId15" display="http://www.findagrave.com/cgi-bin/fg.cgi?page=gr&amp;GRid=76479380"/>
    <hyperlink ref="A16" r:id="rId16" display="http://www.findagrave.com/cgi-bin/fg.cgi?page=gr&amp;GRid=76479263"/>
    <hyperlink ref="A37" r:id="rId17" display="http://www.findagrave.com/cgi-bin/fg.cgi?page=gr&amp;GRid=76479257"/>
    <hyperlink ref="A28" r:id="rId18" display="http://www.findagrave.com/cgi-bin/fg.cgi?page=gr&amp;GRid=76479430"/>
    <hyperlink ref="A24" r:id="rId19" display="http://www.findagrave.com/cgi-bin/fg.cgi?page=gr&amp;GRid=76479419"/>
    <hyperlink ref="A22" r:id="rId20" display="http://www.findagrave.com/cgi-bin/fg.cgi?page=gr&amp;GRid=76479343"/>
    <hyperlink ref="A3" r:id="rId21" display="http://www.findagrave.com/cgi-bin/fg.cgi?page=gr&amp;GRid=76479336"/>
    <hyperlink ref="A30" r:id="rId22" display="http://www.findagrave.com/cgi-bin/fg.cgi?page=gr&amp;GRid=76479319"/>
    <hyperlink ref="A15" r:id="rId23" display="http://www.findagrave.com/cgi-bin/fg.cgi?page=gr&amp;GRid=76479329"/>
    <hyperlink ref="A38" r:id="rId24" display="http://www.findagrave.com/cgi-bin/fg.cgi?page=gr&amp;GRid=76479359"/>
    <hyperlink ref="A39" r:id="rId25" display="http://www.findagrave.com/cgi-bin/fg.cgi?page=gr&amp;GRid=76479228"/>
    <hyperlink ref="A17" r:id="rId26" display="http://www.findagrave.com/cgi-bin/fg.cgi?page=gr&amp;GRid=76479217"/>
    <hyperlink ref="A44" r:id="rId27" display="http://www.findagrave.com/cgi-bin/fg.cgi?page=gr&amp;GRid=76479649"/>
    <hyperlink ref="A12" r:id="rId28" display="http://www.findagrave.com/cgi-bin/fg.cgi?page=gr&amp;GRid=76479628"/>
    <hyperlink ref="A27" r:id="rId29" display="http://www.findagrave.com/cgi-bin/fg.cgi?page=gr&amp;GRid=76479693"/>
    <hyperlink ref="A11" r:id="rId30" display="http://www.findagrave.com/cgi-bin/fg.cgi?page=gr&amp;GRid=76479680"/>
    <hyperlink ref="A7" r:id="rId31" display="http://www.findagrave.com/cgi-bin/fg.cgi?page=gr&amp;GRid=76479442"/>
    <hyperlink ref="A42" r:id="rId32" display="http://www.findagrave.com/cgi-bin/fg.cgi?page=gr&amp;GRid=76479671"/>
    <hyperlink ref="A6" r:id="rId33" display="http://www.findagrave.com/cgi-bin/fg.cgi?page=gr&amp;GRid=76479725"/>
    <hyperlink ref="A29" r:id="rId34" display="http://www.findagrave.com/cgi-bin/fg.cgi?page=gr&amp;GRid=76479709"/>
    <hyperlink ref="A5" r:id="rId35" display="http://www.findagrave.com/cgi-bin/fg.cgi?page=gr&amp;GRid=76479752"/>
    <hyperlink ref="A23" r:id="rId36" display="http://www.findagrave.com/cgi-bin/fg.cgi?page=gr&amp;GRid=76479736"/>
    <hyperlink ref="A25" r:id="rId37" display="http://www.findagrave.com/cgi-bin/fg.cgi?page=gr&amp;GRid=76479744"/>
    <hyperlink ref="A19" r:id="rId38" display="http://www.findagrave.com/cgi-bin/fg.cgi?page=gr&amp;GRid=40455095"/>
    <hyperlink ref="A35" r:id="rId39" display="http://www.findagrave.com/cgi-bin/fg.cgi?page=gr&amp;GRid=76479769"/>
    <hyperlink ref="A2" r:id="rId40" display="http://www.findagrave.com/cgi-bin/fg.cgi?page=gr&amp;GRid=76479547"/>
    <hyperlink ref="A14" r:id="rId41" display="http://www.findagrave.com/cgi-bin/fg.cgi?page=gr&amp;GRid=76479621"/>
    <hyperlink ref="A43" r:id="rId42" display="http://www.findagrave.com/cgi-bin/fg.cgi?page=gr&amp;GRid=76210604"/>
    <hyperlink ref="A21" r:id="rId43" display="http://www.findagrave.com/cgi-bin/fg.cgi?page=gr&amp;GRid=103599538"/>
    <hyperlink ref="A45" r:id="rId44" display="http://www.findagrave.com/cgi-bin/fg.cgi?page=gr&amp;GRid=103599547"/>
    <hyperlink ref="H16" r:id="rId45"/>
    <hyperlink ref="H37" r:id="rId46"/>
    <hyperlink ref="H39" r:id="rId47"/>
    <hyperlink ref="H17" r:id="rId48"/>
    <hyperlink ref="H42" r:id="rId49"/>
    <hyperlink ref="H11" r:id="rId50"/>
    <hyperlink ref="H7" r:id="rId51"/>
    <hyperlink ref="H29" r:id="rId52"/>
    <hyperlink ref="H6" r:id="rId53"/>
    <hyperlink ref="H27" r:id="rId54"/>
    <hyperlink ref="H28" r:id="rId55"/>
    <hyperlink ref="H24" r:id="rId56"/>
    <hyperlink ref="H22" r:id="rId57"/>
    <hyperlink ref="H3" r:id="rId58"/>
    <hyperlink ref="H15" r:id="rId59"/>
    <hyperlink ref="H30" r:id="rId60"/>
    <hyperlink ref="H38" r:id="rId61"/>
    <hyperlink ref="H23" r:id="rId62"/>
    <hyperlink ref="H25" r:id="rId63"/>
    <hyperlink ref="H5" r:id="rId64"/>
    <hyperlink ref="H19" r:id="rId65"/>
    <hyperlink ref="H35" r:id="rId66"/>
    <hyperlink ref="H40" r:id="rId67"/>
    <hyperlink ref="H9" r:id="rId68"/>
    <hyperlink ref="H36" r:id="rId69"/>
    <hyperlink ref="H8" r:id="rId70"/>
    <hyperlink ref="H12" r:id="rId71"/>
    <hyperlink ref="H44" r:id="rId72"/>
    <hyperlink ref="H32" r:id="rId73"/>
    <hyperlink ref="H18" r:id="rId74"/>
    <hyperlink ref="H4" r:id="rId75"/>
    <hyperlink ref="H26" r:id="rId76"/>
    <hyperlink ref="H41" r:id="rId77"/>
    <hyperlink ref="H20" r:id="rId78"/>
    <hyperlink ref="H10" r:id="rId79"/>
    <hyperlink ref="H13" r:id="rId80"/>
    <hyperlink ref="H34" r:id="rId81"/>
    <hyperlink ref="H31" r:id="rId82"/>
    <hyperlink ref="H45" r:id="rId83"/>
    <hyperlink ref="H21" r:id="rId84"/>
    <hyperlink ref="H43" r:id="rId85"/>
    <hyperlink ref="H14" r:id="rId86"/>
    <hyperlink ref="H33" r:id="rId87"/>
    <hyperlink ref="H2" r:id="rId88"/>
  </hyperlinks>
  <pageMargins left="0.7" right="0.7" top="0.75" bottom="0.75" header="0.3" footer="0.3"/>
  <pageSetup orientation="portrait" r:id="rId8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34:U134"/>
  <sheetViews>
    <sheetView topLeftCell="A108" workbookViewId="0">
      <selection activeCell="B119" sqref="B119"/>
    </sheetView>
  </sheetViews>
  <sheetFormatPr defaultRowHeight="15"/>
  <cols>
    <col min="2" max="2" width="10" bestFit="1" customWidth="1"/>
    <col min="4" max="4" width="11.28515625" bestFit="1" customWidth="1"/>
    <col min="15" max="15" width="10.140625" customWidth="1"/>
  </cols>
  <sheetData>
    <row r="34" spans="2:21">
      <c r="C34" s="48" t="s">
        <v>278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U34" s="39" t="s">
        <v>369</v>
      </c>
    </row>
    <row r="35" spans="2:21" ht="15" customHeight="1" thickBot="1">
      <c r="C35" s="39" t="s">
        <v>280</v>
      </c>
      <c r="D35" s="39"/>
      <c r="E35" s="39"/>
      <c r="F35" s="39"/>
      <c r="G35" s="39"/>
      <c r="H35" s="39" t="s">
        <v>414</v>
      </c>
      <c r="I35" s="39"/>
      <c r="K35" s="39"/>
      <c r="L35" s="39"/>
      <c r="M35" s="39"/>
      <c r="N35" s="39"/>
      <c r="O35" s="39"/>
      <c r="Q35" s="33">
        <f>SUM(Q36:Q40)</f>
        <v>47</v>
      </c>
      <c r="T35" s="33">
        <f>SUM(T36:T37)</f>
        <v>26</v>
      </c>
    </row>
    <row r="36" spans="2:21" ht="15" customHeight="1" thickTop="1">
      <c r="C36" s="39"/>
      <c r="D36" s="39" t="s">
        <v>404</v>
      </c>
      <c r="E36" s="39"/>
      <c r="F36" s="39"/>
      <c r="G36" s="39"/>
      <c r="I36" s="39" t="s">
        <v>417</v>
      </c>
      <c r="K36" s="39"/>
      <c r="L36" s="39"/>
      <c r="M36" s="39"/>
      <c r="N36" s="39"/>
      <c r="O36" s="39"/>
      <c r="Q36">
        <f>COUNTIF(D43:D101,"fieldstone")</f>
        <v>0</v>
      </c>
      <c r="R36" t="s">
        <v>413</v>
      </c>
      <c r="T36">
        <f>COUNTA(P43:P101)</f>
        <v>0</v>
      </c>
    </row>
    <row r="37" spans="2:21" ht="15" customHeight="1">
      <c r="C37" s="39"/>
      <c r="D37" s="39" t="s">
        <v>368</v>
      </c>
      <c r="E37" s="39"/>
      <c r="F37" s="39"/>
      <c r="G37" s="39"/>
      <c r="H37" s="39"/>
      <c r="I37" s="39" t="s">
        <v>418</v>
      </c>
      <c r="K37" s="39"/>
      <c r="L37" s="39"/>
      <c r="M37" s="39"/>
      <c r="N37" s="39"/>
      <c r="O37" s="39"/>
      <c r="Q37">
        <f>COUNTIF(D43:D101,"headstone")</f>
        <v>22</v>
      </c>
      <c r="R37" t="s">
        <v>330</v>
      </c>
      <c r="T37">
        <f>COUNTA(D105:D119)+COUNTA(D122:D126)+COUNTA(D129:D134)</f>
        <v>26</v>
      </c>
      <c r="U37">
        <f>COUNTA(B105:B119)+COUNTA(B122:B126)+COUNTA(B129:B134)</f>
        <v>26</v>
      </c>
    </row>
    <row r="38" spans="2:21" ht="15" customHeight="1">
      <c r="C38" s="39"/>
      <c r="D38" s="39" t="s">
        <v>403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Q38">
        <f>COUNTIF(D43:D101,"footstone")</f>
        <v>0</v>
      </c>
      <c r="R38" t="s">
        <v>412</v>
      </c>
    </row>
    <row r="39" spans="2:21" ht="15" customHeight="1">
      <c r="C39" s="39"/>
      <c r="D39" s="39" t="s">
        <v>400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Q39">
        <f>COUNTIF(D43:D101,"monument")</f>
        <v>7</v>
      </c>
      <c r="R39" s="40" t="s">
        <v>329</v>
      </c>
    </row>
    <row r="40" spans="2:21" ht="15" customHeight="1">
      <c r="C40" s="39"/>
      <c r="D40" s="39" t="s">
        <v>401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Q40">
        <f>COUNTIF(D43:D101,"foot marker")</f>
        <v>18</v>
      </c>
      <c r="R40" s="41" t="s">
        <v>328</v>
      </c>
    </row>
    <row r="41" spans="2:21" ht="15" customHeight="1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2:21">
      <c r="C42" s="48" t="s">
        <v>426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2:21">
      <c r="B43" s="17">
        <v>76479148</v>
      </c>
      <c r="C43" t="s">
        <v>281</v>
      </c>
      <c r="D43" s="41" t="s">
        <v>402</v>
      </c>
      <c r="E43" s="46" t="s">
        <v>331</v>
      </c>
      <c r="G43" s="16" t="s">
        <v>180</v>
      </c>
    </row>
    <row r="44" spans="2:21">
      <c r="B44" s="17">
        <v>76479169</v>
      </c>
      <c r="C44" t="s">
        <v>282</v>
      </c>
      <c r="D44" s="41" t="s">
        <v>402</v>
      </c>
      <c r="E44" t="s">
        <v>332</v>
      </c>
      <c r="G44" s="16" t="s">
        <v>181</v>
      </c>
    </row>
    <row r="45" spans="2:21">
      <c r="B45" s="17">
        <v>76479006</v>
      </c>
      <c r="C45" t="s">
        <v>283</v>
      </c>
      <c r="D45" s="41" t="s">
        <v>402</v>
      </c>
      <c r="E45" t="s">
        <v>333</v>
      </c>
      <c r="G45" s="16" t="s">
        <v>166</v>
      </c>
    </row>
    <row r="46" spans="2:21">
      <c r="B46" s="17">
        <v>61428245</v>
      </c>
      <c r="C46" t="s">
        <v>284</v>
      </c>
      <c r="D46" s="41" t="s">
        <v>402</v>
      </c>
      <c r="E46" t="s">
        <v>334</v>
      </c>
      <c r="G46" s="16" t="s">
        <v>167</v>
      </c>
    </row>
    <row r="47" spans="2:21">
      <c r="C47" t="s">
        <v>285</v>
      </c>
      <c r="D47" s="40" t="s">
        <v>329</v>
      </c>
      <c r="E47" s="45" t="s">
        <v>405</v>
      </c>
    </row>
    <row r="48" spans="2:21">
      <c r="D48" s="40"/>
      <c r="E48" s="45" t="s">
        <v>419</v>
      </c>
      <c r="Q48" s="45"/>
    </row>
    <row r="49" spans="2:7">
      <c r="B49" s="17">
        <v>76479055</v>
      </c>
      <c r="C49" t="s">
        <v>286</v>
      </c>
      <c r="D49" s="41" t="s">
        <v>402</v>
      </c>
      <c r="E49" t="s">
        <v>335</v>
      </c>
      <c r="G49" s="16" t="s">
        <v>176</v>
      </c>
    </row>
    <row r="50" spans="2:7">
      <c r="B50" s="17">
        <v>76479067</v>
      </c>
      <c r="C50" t="s">
        <v>287</v>
      </c>
      <c r="D50" s="41" t="s">
        <v>402</v>
      </c>
      <c r="E50" t="s">
        <v>336</v>
      </c>
      <c r="G50" s="35" t="s">
        <v>265</v>
      </c>
    </row>
    <row r="51" spans="2:7">
      <c r="B51" s="17">
        <v>76479200</v>
      </c>
      <c r="C51" t="s">
        <v>288</v>
      </c>
      <c r="D51" s="41" t="s">
        <v>402</v>
      </c>
      <c r="E51" t="s">
        <v>337</v>
      </c>
      <c r="G51" s="16" t="s">
        <v>177</v>
      </c>
    </row>
    <row r="52" spans="2:7">
      <c r="B52" s="17">
        <v>76479628</v>
      </c>
      <c r="C52" t="s">
        <v>289</v>
      </c>
      <c r="D52" t="s">
        <v>330</v>
      </c>
      <c r="E52" t="s">
        <v>338</v>
      </c>
      <c r="G52" s="16" t="s">
        <v>375</v>
      </c>
    </row>
    <row r="53" spans="2:7">
      <c r="B53" s="17">
        <v>76479649</v>
      </c>
      <c r="C53" t="s">
        <v>290</v>
      </c>
      <c r="D53" t="s">
        <v>330</v>
      </c>
      <c r="E53" t="s">
        <v>339</v>
      </c>
      <c r="G53" s="16" t="s">
        <v>169</v>
      </c>
    </row>
    <row r="54" spans="2:7">
      <c r="B54" s="17">
        <v>76479657</v>
      </c>
      <c r="C54" t="s">
        <v>291</v>
      </c>
      <c r="D54" s="41" t="s">
        <v>402</v>
      </c>
      <c r="E54" t="s">
        <v>74</v>
      </c>
      <c r="G54" s="16" t="s">
        <v>486</v>
      </c>
    </row>
    <row r="55" spans="2:7">
      <c r="B55" s="17">
        <v>76479736</v>
      </c>
      <c r="C55" t="s">
        <v>292</v>
      </c>
      <c r="D55" t="s">
        <v>330</v>
      </c>
      <c r="E55" t="s">
        <v>340</v>
      </c>
      <c r="G55" s="16" t="s">
        <v>203</v>
      </c>
    </row>
    <row r="56" spans="2:7">
      <c r="B56" s="17">
        <v>76479744</v>
      </c>
      <c r="C56" t="s">
        <v>293</v>
      </c>
      <c r="D56" t="s">
        <v>330</v>
      </c>
      <c r="E56" t="s">
        <v>341</v>
      </c>
      <c r="G56" s="16" t="s">
        <v>202</v>
      </c>
    </row>
    <row r="57" spans="2:7">
      <c r="B57" s="17">
        <v>76479752</v>
      </c>
      <c r="C57" t="s">
        <v>294</v>
      </c>
      <c r="D57" t="s">
        <v>330</v>
      </c>
      <c r="E57" t="s">
        <v>342</v>
      </c>
      <c r="G57" s="16" t="s">
        <v>204</v>
      </c>
    </row>
    <row r="58" spans="2:7">
      <c r="B58" s="17">
        <v>40455095</v>
      </c>
      <c r="C58" t="s">
        <v>295</v>
      </c>
      <c r="D58" t="s">
        <v>330</v>
      </c>
      <c r="E58" t="s">
        <v>454</v>
      </c>
      <c r="G58" s="16" t="s">
        <v>389</v>
      </c>
    </row>
    <row r="59" spans="2:7">
      <c r="B59" s="17">
        <v>76479769</v>
      </c>
      <c r="C59" t="s">
        <v>296</v>
      </c>
      <c r="D59" t="s">
        <v>330</v>
      </c>
      <c r="E59" t="s">
        <v>344</v>
      </c>
      <c r="G59" s="16" t="s">
        <v>200</v>
      </c>
    </row>
    <row r="60" spans="2:7">
      <c r="B60" s="17">
        <v>76479102</v>
      </c>
      <c r="C60" t="s">
        <v>297</v>
      </c>
      <c r="D60" s="41" t="s">
        <v>402</v>
      </c>
      <c r="E60" t="s">
        <v>345</v>
      </c>
      <c r="G60" s="16" t="s">
        <v>487</v>
      </c>
    </row>
    <row r="61" spans="2:7">
      <c r="B61" s="17">
        <v>76479121</v>
      </c>
      <c r="C61" t="s">
        <v>298</v>
      </c>
      <c r="D61" s="41" t="s">
        <v>402</v>
      </c>
      <c r="E61" t="s">
        <v>346</v>
      </c>
      <c r="G61" s="16" t="s">
        <v>175</v>
      </c>
    </row>
    <row r="62" spans="2:7">
      <c r="B62" s="17">
        <v>76479112</v>
      </c>
      <c r="C62" t="s">
        <v>299</v>
      </c>
      <c r="D62" s="41" t="s">
        <v>402</v>
      </c>
      <c r="E62" t="s">
        <v>347</v>
      </c>
      <c r="G62" s="16" t="s">
        <v>376</v>
      </c>
    </row>
    <row r="63" spans="2:7">
      <c r="B63" s="17">
        <v>76479093</v>
      </c>
      <c r="C63" t="s">
        <v>300</v>
      </c>
      <c r="D63" s="41" t="s">
        <v>402</v>
      </c>
      <c r="E63" t="s">
        <v>348</v>
      </c>
      <c r="G63" s="16" t="s">
        <v>170</v>
      </c>
    </row>
    <row r="64" spans="2:7">
      <c r="C64" t="s">
        <v>301</v>
      </c>
      <c r="D64" s="40" t="s">
        <v>329</v>
      </c>
      <c r="E64" s="45" t="s">
        <v>406</v>
      </c>
    </row>
    <row r="65" spans="2:17">
      <c r="B65" s="17">
        <v>76479263</v>
      </c>
      <c r="D65" s="40"/>
      <c r="G65" s="16" t="s">
        <v>384</v>
      </c>
      <c r="P65" s="16"/>
    </row>
    <row r="66" spans="2:17">
      <c r="B66" s="17">
        <v>76479257</v>
      </c>
      <c r="D66" s="40"/>
      <c r="G66" s="16" t="s">
        <v>208</v>
      </c>
      <c r="P66" s="16"/>
    </row>
    <row r="67" spans="2:17">
      <c r="B67" s="17">
        <v>76479228</v>
      </c>
      <c r="C67" t="s">
        <v>302</v>
      </c>
      <c r="D67" t="s">
        <v>330</v>
      </c>
      <c r="E67" t="s">
        <v>349</v>
      </c>
      <c r="G67" s="16" t="s">
        <v>205</v>
      </c>
    </row>
    <row r="68" spans="2:17">
      <c r="B68" s="17">
        <v>76479217</v>
      </c>
      <c r="C68" t="s">
        <v>303</v>
      </c>
      <c r="D68" t="s">
        <v>330</v>
      </c>
      <c r="E68" t="s">
        <v>350</v>
      </c>
      <c r="G68" s="16" t="s">
        <v>383</v>
      </c>
    </row>
    <row r="69" spans="2:17">
      <c r="B69" s="17">
        <v>76210604</v>
      </c>
      <c r="C69" t="s">
        <v>304</v>
      </c>
      <c r="D69" s="41" t="s">
        <v>402</v>
      </c>
      <c r="E69" t="s">
        <v>351</v>
      </c>
      <c r="G69" s="35" t="s">
        <v>264</v>
      </c>
    </row>
    <row r="70" spans="2:17">
      <c r="B70" s="17">
        <v>76479621</v>
      </c>
      <c r="C70" t="s">
        <v>305</v>
      </c>
      <c r="D70" s="41" t="s">
        <v>402</v>
      </c>
      <c r="E70" t="s">
        <v>352</v>
      </c>
      <c r="G70" s="16" t="s">
        <v>378</v>
      </c>
    </row>
    <row r="71" spans="2:17">
      <c r="B71" s="17">
        <v>76479537</v>
      </c>
      <c r="C71" t="s">
        <v>306</v>
      </c>
      <c r="D71" s="41" t="s">
        <v>402</v>
      </c>
      <c r="E71" t="s">
        <v>91</v>
      </c>
      <c r="G71" s="16" t="s">
        <v>488</v>
      </c>
    </row>
    <row r="72" spans="2:17">
      <c r="B72" s="17">
        <v>76479547</v>
      </c>
      <c r="C72" t="s">
        <v>307</v>
      </c>
      <c r="D72" s="41" t="s">
        <v>402</v>
      </c>
      <c r="E72" t="s">
        <v>353</v>
      </c>
      <c r="G72" s="16" t="s">
        <v>190</v>
      </c>
    </row>
    <row r="73" spans="2:17">
      <c r="B73" s="17">
        <v>76479671</v>
      </c>
      <c r="C73" t="s">
        <v>308</v>
      </c>
      <c r="D73" t="s">
        <v>330</v>
      </c>
      <c r="E73" t="s">
        <v>354</v>
      </c>
      <c r="G73" s="16" t="s">
        <v>184</v>
      </c>
    </row>
    <row r="74" spans="2:17">
      <c r="B74" s="17">
        <v>76479680</v>
      </c>
      <c r="C74" t="s">
        <v>309</v>
      </c>
      <c r="D74" t="s">
        <v>330</v>
      </c>
      <c r="E74" t="s">
        <v>355</v>
      </c>
      <c r="G74" s="16" t="s">
        <v>386</v>
      </c>
    </row>
    <row r="75" spans="2:17">
      <c r="B75" s="17">
        <v>76479693</v>
      </c>
      <c r="C75" t="s">
        <v>310</v>
      </c>
      <c r="D75" t="s">
        <v>330</v>
      </c>
      <c r="E75" t="s">
        <v>356</v>
      </c>
      <c r="G75" s="16" t="s">
        <v>266</v>
      </c>
    </row>
    <row r="76" spans="2:17">
      <c r="B76" s="17">
        <v>76479709</v>
      </c>
      <c r="C76" t="s">
        <v>311</v>
      </c>
      <c r="D76" t="s">
        <v>330</v>
      </c>
      <c r="E76" t="s">
        <v>357</v>
      </c>
      <c r="G76" s="16" t="s">
        <v>164</v>
      </c>
    </row>
    <row r="77" spans="2:17">
      <c r="B77" s="17">
        <v>76479725</v>
      </c>
      <c r="C77" t="s">
        <v>312</v>
      </c>
      <c r="D77" t="s">
        <v>330</v>
      </c>
      <c r="E77" t="s">
        <v>358</v>
      </c>
      <c r="G77" s="16" t="s">
        <v>373</v>
      </c>
    </row>
    <row r="78" spans="2:17">
      <c r="C78" t="s">
        <v>313</v>
      </c>
      <c r="D78" s="40" t="s">
        <v>329</v>
      </c>
      <c r="E78" s="45" t="s">
        <v>408</v>
      </c>
    </row>
    <row r="79" spans="2:17">
      <c r="D79" s="40"/>
      <c r="E79" s="45" t="s">
        <v>420</v>
      </c>
      <c r="Q79" s="45"/>
    </row>
    <row r="80" spans="2:17">
      <c r="C80" t="s">
        <v>314</v>
      </c>
      <c r="D80" s="40" t="s">
        <v>329</v>
      </c>
      <c r="E80" s="45" t="s">
        <v>407</v>
      </c>
    </row>
    <row r="81" spans="2:17">
      <c r="D81" s="40"/>
      <c r="E81" s="45" t="s">
        <v>421</v>
      </c>
      <c r="Q81" s="45"/>
    </row>
    <row r="82" spans="2:17">
      <c r="C82" t="s">
        <v>315</v>
      </c>
      <c r="D82" s="40" t="s">
        <v>329</v>
      </c>
      <c r="E82" t="s">
        <v>409</v>
      </c>
    </row>
    <row r="83" spans="2:17">
      <c r="B83" s="17">
        <v>76479558</v>
      </c>
      <c r="D83" s="40"/>
      <c r="G83" s="16" t="s">
        <v>489</v>
      </c>
      <c r="P83" s="16"/>
    </row>
    <row r="84" spans="2:17">
      <c r="B84" s="15">
        <v>104207823</v>
      </c>
      <c r="D84" s="40"/>
      <c r="G84" s="16" t="s">
        <v>379</v>
      </c>
      <c r="P84" s="16"/>
    </row>
    <row r="85" spans="2:17">
      <c r="B85" s="17">
        <v>103599538</v>
      </c>
      <c r="C85" t="s">
        <v>316</v>
      </c>
      <c r="D85" t="s">
        <v>330</v>
      </c>
      <c r="E85" t="s">
        <v>359</v>
      </c>
      <c r="G85" s="16" t="s">
        <v>382</v>
      </c>
    </row>
    <row r="86" spans="2:17">
      <c r="B86" s="15">
        <v>103599547</v>
      </c>
      <c r="C86" t="s">
        <v>317</v>
      </c>
      <c r="D86" t="s">
        <v>330</v>
      </c>
      <c r="E86" t="s">
        <v>360</v>
      </c>
      <c r="G86" s="16" t="s">
        <v>188</v>
      </c>
    </row>
    <row r="87" spans="2:17">
      <c r="B87" s="17">
        <v>76479450</v>
      </c>
      <c r="C87" t="s">
        <v>318</v>
      </c>
      <c r="D87" t="s">
        <v>330</v>
      </c>
      <c r="E87" t="s">
        <v>425</v>
      </c>
      <c r="G87" s="16" t="s">
        <v>174</v>
      </c>
    </row>
    <row r="88" spans="2:17">
      <c r="B88" s="17">
        <v>76479584</v>
      </c>
      <c r="C88" t="s">
        <v>319</v>
      </c>
      <c r="D88" t="s">
        <v>330</v>
      </c>
      <c r="E88" t="s">
        <v>399</v>
      </c>
      <c r="G88" s="16" t="s">
        <v>173</v>
      </c>
    </row>
    <row r="89" spans="2:17">
      <c r="C89" t="s">
        <v>320</v>
      </c>
      <c r="D89" s="40" t="s">
        <v>329</v>
      </c>
      <c r="E89" t="s">
        <v>410</v>
      </c>
    </row>
    <row r="90" spans="2:17">
      <c r="B90" s="17">
        <v>76479319</v>
      </c>
      <c r="D90" s="40"/>
      <c r="G90" s="16" t="s">
        <v>195</v>
      </c>
      <c r="P90" s="16"/>
    </row>
    <row r="91" spans="2:17">
      <c r="B91" s="17">
        <v>76479329</v>
      </c>
      <c r="D91" s="40"/>
      <c r="G91" s="16" t="s">
        <v>388</v>
      </c>
      <c r="P91" s="16"/>
    </row>
    <row r="92" spans="2:17">
      <c r="B92" s="17">
        <v>76479336</v>
      </c>
      <c r="D92" s="40"/>
      <c r="G92" s="16" t="s">
        <v>197</v>
      </c>
      <c r="P92" s="16"/>
    </row>
    <row r="93" spans="2:17">
      <c r="B93" s="17">
        <v>76479343</v>
      </c>
      <c r="D93" s="40"/>
      <c r="G93" s="16" t="s">
        <v>198</v>
      </c>
      <c r="P93" s="16"/>
    </row>
    <row r="94" spans="2:17">
      <c r="B94" s="17">
        <v>76479359</v>
      </c>
      <c r="C94" t="s">
        <v>321</v>
      </c>
      <c r="D94" t="s">
        <v>330</v>
      </c>
      <c r="E94" t="s">
        <v>362</v>
      </c>
      <c r="G94" s="16" t="s">
        <v>194</v>
      </c>
    </row>
    <row r="95" spans="2:17">
      <c r="B95" s="17">
        <v>76479380</v>
      </c>
      <c r="C95" t="s">
        <v>322</v>
      </c>
      <c r="D95" s="41" t="s">
        <v>402</v>
      </c>
      <c r="E95" t="s">
        <v>363</v>
      </c>
      <c r="G95" s="16" t="s">
        <v>179</v>
      </c>
    </row>
    <row r="96" spans="2:17">
      <c r="B96" s="17">
        <v>76479394</v>
      </c>
      <c r="C96" t="s">
        <v>323</v>
      </c>
      <c r="D96" s="41" t="s">
        <v>402</v>
      </c>
      <c r="E96" t="s">
        <v>364</v>
      </c>
      <c r="G96" s="16" t="s">
        <v>381</v>
      </c>
    </row>
    <row r="97" spans="1:19">
      <c r="C97" t="s">
        <v>324</v>
      </c>
      <c r="D97" s="40" t="s">
        <v>329</v>
      </c>
      <c r="E97" s="45" t="s">
        <v>411</v>
      </c>
    </row>
    <row r="98" spans="1:19">
      <c r="D98" s="40"/>
      <c r="E98" s="45" t="s">
        <v>422</v>
      </c>
      <c r="Q98" s="45"/>
    </row>
    <row r="99" spans="1:19">
      <c r="B99" s="17">
        <v>76479419</v>
      </c>
      <c r="C99" t="s">
        <v>325</v>
      </c>
      <c r="D99" t="s">
        <v>330</v>
      </c>
      <c r="E99" t="s">
        <v>365</v>
      </c>
      <c r="G99" s="16" t="s">
        <v>445</v>
      </c>
    </row>
    <row r="100" spans="1:19">
      <c r="B100" s="17">
        <v>76479430</v>
      </c>
      <c r="C100" t="s">
        <v>326</v>
      </c>
      <c r="D100" t="s">
        <v>330</v>
      </c>
      <c r="E100" t="s">
        <v>366</v>
      </c>
      <c r="G100" s="16" t="s">
        <v>446</v>
      </c>
    </row>
    <row r="101" spans="1:19">
      <c r="B101" s="17">
        <v>76479442</v>
      </c>
      <c r="C101" t="s">
        <v>327</v>
      </c>
      <c r="D101" t="s">
        <v>330</v>
      </c>
      <c r="E101" t="s">
        <v>367</v>
      </c>
      <c r="G101" s="16" t="s">
        <v>387</v>
      </c>
    </row>
    <row r="103" spans="1:19">
      <c r="C103" s="48" t="s">
        <v>485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7">
        <f>T37-U37</f>
        <v>0</v>
      </c>
      <c r="Q103" s="13" t="s">
        <v>215</v>
      </c>
    </row>
    <row r="104" spans="1:19">
      <c r="C104" t="s">
        <v>285</v>
      </c>
      <c r="D104" s="40" t="s">
        <v>329</v>
      </c>
    </row>
    <row r="105" spans="1:19">
      <c r="B105" s="17">
        <v>76478982</v>
      </c>
      <c r="C105" t="s">
        <v>457</v>
      </c>
      <c r="D105" s="16" t="s">
        <v>161</v>
      </c>
      <c r="P105" s="15" t="s">
        <v>456</v>
      </c>
      <c r="S105" t="s">
        <v>465</v>
      </c>
    </row>
    <row r="106" spans="1:19">
      <c r="B106" s="17">
        <v>76478999</v>
      </c>
      <c r="C106" t="s">
        <v>457</v>
      </c>
      <c r="D106" s="16" t="s">
        <v>370</v>
      </c>
      <c r="P106" s="15" t="s">
        <v>456</v>
      </c>
      <c r="S106" t="s">
        <v>465</v>
      </c>
    </row>
    <row r="107" spans="1:19">
      <c r="A107" s="25" t="s">
        <v>153</v>
      </c>
      <c r="B107" s="15">
        <v>104502715</v>
      </c>
      <c r="C107" t="s">
        <v>460</v>
      </c>
      <c r="D107" s="16" t="s">
        <v>447</v>
      </c>
      <c r="M107" t="s">
        <v>461</v>
      </c>
    </row>
    <row r="108" spans="1:19">
      <c r="A108" s="25" t="s">
        <v>153</v>
      </c>
      <c r="B108" s="15">
        <v>104502749</v>
      </c>
      <c r="C108" t="s">
        <v>460</v>
      </c>
      <c r="D108" s="16" t="s">
        <v>490</v>
      </c>
      <c r="M108" t="s">
        <v>461</v>
      </c>
      <c r="P108" s="15" t="s">
        <v>456</v>
      </c>
      <c r="S108" t="s">
        <v>464</v>
      </c>
    </row>
    <row r="109" spans="1:19">
      <c r="A109" s="25" t="s">
        <v>153</v>
      </c>
      <c r="B109" s="15">
        <v>104502801</v>
      </c>
      <c r="C109" t="s">
        <v>460</v>
      </c>
      <c r="D109" s="16" t="s">
        <v>255</v>
      </c>
      <c r="M109" t="s">
        <v>461</v>
      </c>
    </row>
    <row r="110" spans="1:19">
      <c r="A110" s="25" t="s">
        <v>153</v>
      </c>
      <c r="B110" s="15">
        <v>104502837</v>
      </c>
      <c r="C110" t="s">
        <v>460</v>
      </c>
      <c r="D110" s="16" t="s">
        <v>433</v>
      </c>
      <c r="M110" t="s">
        <v>461</v>
      </c>
    </row>
    <row r="111" spans="1:19">
      <c r="A111" s="25" t="s">
        <v>153</v>
      </c>
      <c r="B111" s="15">
        <v>104502869</v>
      </c>
      <c r="C111" t="s">
        <v>460</v>
      </c>
      <c r="D111" s="16" t="s">
        <v>434</v>
      </c>
      <c r="M111" t="s">
        <v>461</v>
      </c>
    </row>
    <row r="112" spans="1:19">
      <c r="A112" s="25" t="s">
        <v>153</v>
      </c>
      <c r="B112" s="15">
        <v>104502897</v>
      </c>
      <c r="C112" t="s">
        <v>460</v>
      </c>
      <c r="D112" s="16" t="s">
        <v>435</v>
      </c>
      <c r="M112" t="s">
        <v>461</v>
      </c>
    </row>
    <row r="113" spans="1:19">
      <c r="A113" s="25" t="s">
        <v>153</v>
      </c>
      <c r="B113" s="15">
        <v>104502914</v>
      </c>
      <c r="C113" t="s">
        <v>460</v>
      </c>
      <c r="D113" s="16" t="s">
        <v>436</v>
      </c>
      <c r="M113" t="s">
        <v>461</v>
      </c>
    </row>
    <row r="114" spans="1:19">
      <c r="A114" s="25" t="s">
        <v>153</v>
      </c>
      <c r="B114" s="15">
        <v>104502958</v>
      </c>
      <c r="C114" t="s">
        <v>460</v>
      </c>
      <c r="D114" s="16" t="s">
        <v>437</v>
      </c>
      <c r="M114" t="s">
        <v>461</v>
      </c>
    </row>
    <row r="115" spans="1:19">
      <c r="A115" s="25" t="s">
        <v>153</v>
      </c>
      <c r="B115" s="15">
        <v>104502985</v>
      </c>
      <c r="C115" t="s">
        <v>460</v>
      </c>
      <c r="D115" s="16" t="s">
        <v>438</v>
      </c>
      <c r="M115" t="s">
        <v>461</v>
      </c>
    </row>
    <row r="116" spans="1:19">
      <c r="A116" s="25" t="s">
        <v>153</v>
      </c>
      <c r="B116" s="15">
        <v>104503046</v>
      </c>
      <c r="C116" t="s">
        <v>458</v>
      </c>
      <c r="D116" s="16" t="s">
        <v>479</v>
      </c>
      <c r="M116" t="s">
        <v>463</v>
      </c>
      <c r="P116" s="15" t="s">
        <v>456</v>
      </c>
      <c r="S116" t="s">
        <v>464</v>
      </c>
    </row>
    <row r="117" spans="1:19">
      <c r="A117" s="25" t="s">
        <v>153</v>
      </c>
      <c r="B117" s="15">
        <v>104503072</v>
      </c>
      <c r="C117" t="s">
        <v>458</v>
      </c>
      <c r="D117" s="16" t="s">
        <v>442</v>
      </c>
      <c r="M117" t="s">
        <v>463</v>
      </c>
    </row>
    <row r="118" spans="1:19">
      <c r="A118" s="25" t="s">
        <v>153</v>
      </c>
      <c r="B118" s="15">
        <v>104503104</v>
      </c>
      <c r="C118" t="s">
        <v>459</v>
      </c>
      <c r="D118" s="16" t="s">
        <v>451</v>
      </c>
      <c r="M118" t="s">
        <v>462</v>
      </c>
    </row>
    <row r="119" spans="1:19">
      <c r="A119" s="25" t="s">
        <v>153</v>
      </c>
      <c r="B119" s="15">
        <v>104503131</v>
      </c>
      <c r="C119" t="s">
        <v>459</v>
      </c>
      <c r="D119" s="16" t="s">
        <v>452</v>
      </c>
      <c r="M119" t="s">
        <v>462</v>
      </c>
    </row>
    <row r="120" spans="1:19">
      <c r="F120" s="16"/>
    </row>
    <row r="121" spans="1:19">
      <c r="C121" t="s">
        <v>313</v>
      </c>
      <c r="D121" s="40" t="s">
        <v>329</v>
      </c>
    </row>
    <row r="122" spans="1:19">
      <c r="A122" s="25" t="s">
        <v>153</v>
      </c>
      <c r="B122" s="15">
        <v>104277313</v>
      </c>
      <c r="D122" s="16" t="s">
        <v>473</v>
      </c>
      <c r="M122" t="s">
        <v>471</v>
      </c>
      <c r="O122" s="15">
        <v>92436144</v>
      </c>
      <c r="P122" s="15" t="s">
        <v>439</v>
      </c>
    </row>
    <row r="123" spans="1:19">
      <c r="A123" s="25" t="s">
        <v>153</v>
      </c>
      <c r="B123" s="15">
        <v>104294290</v>
      </c>
      <c r="D123" s="16" t="s">
        <v>474</v>
      </c>
      <c r="M123" t="s">
        <v>471</v>
      </c>
      <c r="O123" s="15">
        <v>103631813</v>
      </c>
      <c r="P123" s="15" t="s">
        <v>472</v>
      </c>
    </row>
    <row r="124" spans="1:19">
      <c r="A124" s="25" t="s">
        <v>153</v>
      </c>
      <c r="B124" s="15">
        <v>104295668</v>
      </c>
      <c r="D124" s="16" t="s">
        <v>477</v>
      </c>
      <c r="M124" t="s">
        <v>478</v>
      </c>
      <c r="O124" s="15">
        <v>13276952</v>
      </c>
      <c r="P124" s="15" t="s">
        <v>476</v>
      </c>
    </row>
    <row r="125" spans="1:19">
      <c r="A125" s="25" t="s">
        <v>153</v>
      </c>
      <c r="B125" s="15">
        <v>104276498</v>
      </c>
      <c r="D125" s="16" t="s">
        <v>440</v>
      </c>
      <c r="M125" t="s">
        <v>471</v>
      </c>
      <c r="O125" s="15">
        <v>80170258</v>
      </c>
      <c r="P125" s="15" t="s">
        <v>468</v>
      </c>
    </row>
    <row r="126" spans="1:19">
      <c r="A126" s="25" t="s">
        <v>153</v>
      </c>
      <c r="B126" s="15">
        <v>104292365</v>
      </c>
      <c r="D126" s="16" t="s">
        <v>475</v>
      </c>
      <c r="M126" t="s">
        <v>471</v>
      </c>
      <c r="O126" s="15">
        <v>80170937</v>
      </c>
      <c r="P126" t="s">
        <v>467</v>
      </c>
      <c r="R126" t="s">
        <v>469</v>
      </c>
    </row>
    <row r="128" spans="1:19">
      <c r="C128" t="s">
        <v>314</v>
      </c>
      <c r="D128" s="40" t="s">
        <v>329</v>
      </c>
    </row>
    <row r="129" spans="1:16">
      <c r="A129" s="25" t="s">
        <v>153</v>
      </c>
      <c r="B129" s="15">
        <v>76479470</v>
      </c>
      <c r="C129" t="s">
        <v>138</v>
      </c>
      <c r="D129" s="16" t="s">
        <v>427</v>
      </c>
    </row>
    <row r="130" spans="1:16">
      <c r="A130" s="25" t="s">
        <v>153</v>
      </c>
      <c r="B130" s="17">
        <v>76479477</v>
      </c>
      <c r="C130" t="s">
        <v>138</v>
      </c>
      <c r="D130" s="16" t="s">
        <v>192</v>
      </c>
      <c r="O130" s="15">
        <v>103588499</v>
      </c>
      <c r="P130" s="15" t="s">
        <v>455</v>
      </c>
    </row>
    <row r="131" spans="1:16">
      <c r="A131" s="25" t="s">
        <v>153</v>
      </c>
      <c r="B131" s="15">
        <v>76479497</v>
      </c>
      <c r="C131" t="s">
        <v>138</v>
      </c>
      <c r="D131" s="16" t="s">
        <v>428</v>
      </c>
      <c r="P131" t="s">
        <v>480</v>
      </c>
    </row>
    <row r="132" spans="1:16">
      <c r="A132" s="25" t="s">
        <v>153</v>
      </c>
      <c r="B132" s="15">
        <v>76479513</v>
      </c>
      <c r="C132" t="s">
        <v>138</v>
      </c>
      <c r="D132" s="16" t="s">
        <v>429</v>
      </c>
      <c r="P132" t="s">
        <v>481</v>
      </c>
    </row>
    <row r="133" spans="1:16">
      <c r="A133" s="25" t="s">
        <v>153</v>
      </c>
      <c r="B133" s="15">
        <v>76479526</v>
      </c>
      <c r="C133" t="s">
        <v>138</v>
      </c>
      <c r="D133" s="16" t="s">
        <v>483</v>
      </c>
      <c r="O133" s="15">
        <v>104746196</v>
      </c>
      <c r="P133" s="15" t="s">
        <v>482</v>
      </c>
    </row>
    <row r="134" spans="1:16">
      <c r="A134" s="25" t="s">
        <v>153</v>
      </c>
      <c r="B134" s="15">
        <v>76479564</v>
      </c>
      <c r="C134" t="s">
        <v>138</v>
      </c>
      <c r="D134" s="16" t="s">
        <v>484</v>
      </c>
      <c r="O134" s="15">
        <v>104747879</v>
      </c>
      <c r="P134" s="15" t="s">
        <v>482</v>
      </c>
    </row>
  </sheetData>
  <mergeCells count="3">
    <mergeCell ref="C34:O34"/>
    <mergeCell ref="C103:O103"/>
    <mergeCell ref="C42:O42"/>
  </mergeCells>
  <conditionalFormatting sqref="A130">
    <cfRule type="cellIs" dxfId="1" priority="1" operator="equal">
      <formula>"Y"</formula>
    </cfRule>
  </conditionalFormatting>
  <hyperlinks>
    <hyperlink ref="B43" r:id="rId1" display="http://www.findagrave.com/cgi-bin/fg.cgi?page=gr&amp;GRid=76479148"/>
    <hyperlink ref="B44" r:id="rId2" display="http://www.findagrave.com/cgi-bin/fg.cgi?page=gr&amp;GRid=76479169"/>
    <hyperlink ref="B45" r:id="rId3" display="http://www.findagrave.com/cgi-bin/fg.cgi?page=gr&amp;GRid=76479006"/>
    <hyperlink ref="B46" r:id="rId4" display="http://www.findagrave.com/cgi-bin/fg.cgi?page=gr&amp;GRid=61428245"/>
    <hyperlink ref="B49" r:id="rId5" display="http://www.findagrave.com/cgi-bin/fg.cgi?page=gr&amp;GRid=76479055"/>
    <hyperlink ref="B50" r:id="rId6" display="http://www.findagrave.com/cgi-bin/fg.cgi?page=gr&amp;GRid=76479067"/>
    <hyperlink ref="B51" r:id="rId7" display="http://www.findagrave.com/cgi-bin/fg.cgi?page=gr&amp;GRid=76479200"/>
    <hyperlink ref="B52" r:id="rId8" display="http://www.findagrave.com/cgi-bin/fg.cgi?page=gr&amp;GRid=76479628"/>
    <hyperlink ref="B53" r:id="rId9" display="http://www.findagrave.com/cgi-bin/fg.cgi?page=gr&amp;GRid=76479649"/>
    <hyperlink ref="B54" r:id="rId10" display="http://www.findagrave.com/cgi-bin/fg.cgi?page=gr&amp;GRid=76479657"/>
    <hyperlink ref="B55" r:id="rId11" display="http://www.findagrave.com/cgi-bin/fg.cgi?page=gr&amp;GRid=76479736"/>
    <hyperlink ref="B56" r:id="rId12" display="http://www.findagrave.com/cgi-bin/fg.cgi?page=gr&amp;GRid=76479744"/>
    <hyperlink ref="B57" r:id="rId13" display="http://www.findagrave.com/cgi-bin/fg.cgi?page=gr&amp;GRid=76479752"/>
    <hyperlink ref="B58" r:id="rId14" display="http://www.findagrave.com/cgi-bin/fg.cgi?page=gr&amp;GRid=40455095"/>
    <hyperlink ref="B59" r:id="rId15" display="http://www.findagrave.com/cgi-bin/fg.cgi?page=gr&amp;GRid=76479769"/>
    <hyperlink ref="B60" r:id="rId16" display="http://www.findagrave.com/cgi-bin/fg.cgi?page=gr&amp;GRid=76479102"/>
    <hyperlink ref="B61" r:id="rId17" display="http://www.findagrave.com/cgi-bin/fg.cgi?page=gr&amp;GRid=76479121"/>
    <hyperlink ref="B62" r:id="rId18" display="http://www.findagrave.com/cgi-bin/fg.cgi?page=gr&amp;GRid=76479112"/>
    <hyperlink ref="B63" r:id="rId19" display="http://www.findagrave.com/cgi-bin/fg.cgi?page=gr&amp;GRid=76479093"/>
    <hyperlink ref="B65" r:id="rId20" display="http://www.findagrave.com/cgi-bin/fg.cgi?page=gr&amp;GRid=76479263"/>
    <hyperlink ref="B66" r:id="rId21" display="http://www.findagrave.com/cgi-bin/fg.cgi?page=gr&amp;GRid=76479257"/>
    <hyperlink ref="B67" r:id="rId22" display="http://www.findagrave.com/cgi-bin/fg.cgi?page=gr&amp;GRid=76479228"/>
    <hyperlink ref="B68" r:id="rId23" display="http://www.findagrave.com/cgi-bin/fg.cgi?page=gr&amp;GRid=76479217"/>
    <hyperlink ref="B69" r:id="rId24" display="http://www.findagrave.com/cgi-bin/fg.cgi?page=gr&amp;GRid=76210604"/>
    <hyperlink ref="B70" r:id="rId25" display="http://www.findagrave.com/cgi-bin/fg.cgi?page=gr&amp;GRid=76479621"/>
    <hyperlink ref="B71" r:id="rId26" display="http://www.findagrave.com/cgi-bin/fg.cgi?page=gr&amp;GRid=76479537"/>
    <hyperlink ref="B72" r:id="rId27" display="http://www.findagrave.com/cgi-bin/fg.cgi?page=gr&amp;GRid=76479547"/>
    <hyperlink ref="B73" r:id="rId28" display="http://www.findagrave.com/cgi-bin/fg.cgi?page=gr&amp;GRid=76479671"/>
    <hyperlink ref="B74" r:id="rId29" display="http://www.findagrave.com/cgi-bin/fg.cgi?page=gr&amp;GRid=76479680"/>
    <hyperlink ref="B75" r:id="rId30" display="http://www.findagrave.com/cgi-bin/fg.cgi?page=gr&amp;GRid=76479693"/>
    <hyperlink ref="B76" r:id="rId31" display="http://www.findagrave.com/cgi-bin/fg.cgi?page=gr&amp;GRid=76479709"/>
    <hyperlink ref="B77" r:id="rId32" display="http://www.findagrave.com/cgi-bin/fg.cgi?page=gr&amp;GRid=76479725"/>
    <hyperlink ref="B83" r:id="rId33" display="http://www.findagrave.com/cgi-bin/fg.cgi?page=gr&amp;GRid=76479558"/>
    <hyperlink ref="B84" r:id="rId34" display="http://www.findagrave.com/cgi-bin/fg.cgi?page=gr&amp;GRid=104207823"/>
    <hyperlink ref="B85" r:id="rId35" display="http://www.findagrave.com/cgi-bin/fg.cgi?page=gr&amp;GRid=103599538"/>
    <hyperlink ref="B86" r:id="rId36" display="http://www.findagrave.com/cgi-bin/fg.cgi?page=gr&amp;GRid=103599547"/>
    <hyperlink ref="B87" r:id="rId37" display="http://www.findagrave.com/cgi-bin/fg.cgi?page=gr&amp;GRid=76479450"/>
    <hyperlink ref="B88" r:id="rId38" display="http://www.findagrave.com/cgi-bin/fg.cgi?page=gr&amp;GRid=76479584"/>
    <hyperlink ref="B93" r:id="rId39" display="http://www.findagrave.com/cgi-bin/fg.cgi?page=gr&amp;GRid=76479343"/>
    <hyperlink ref="B92" r:id="rId40" display="http://www.findagrave.com/cgi-bin/fg.cgi?page=gr&amp;GRid=76479336"/>
    <hyperlink ref="B90" r:id="rId41" display="http://www.findagrave.com/cgi-bin/fg.cgi?page=gr&amp;GRid=76479319"/>
    <hyperlink ref="B91" r:id="rId42" display="http://www.findagrave.com/cgi-bin/fg.cgi?page=gr&amp;GRid=76479329"/>
    <hyperlink ref="B94" r:id="rId43" display="http://www.findagrave.com/cgi-bin/fg.cgi?page=gr&amp;GRid=76479359"/>
    <hyperlink ref="B95" r:id="rId44" display="http://www.findagrave.com/cgi-bin/fg.cgi?page=gr&amp;GRid=76479380"/>
    <hyperlink ref="B96" r:id="rId45" display="http://www.findagrave.com/cgi-bin/fg.cgi?page=gr&amp;GRid=76479394"/>
    <hyperlink ref="B101" r:id="rId46" display="http://www.findagrave.com/cgi-bin/fg.cgi?page=gr&amp;GRid=76479442"/>
    <hyperlink ref="B100" r:id="rId47" display="http://www.findagrave.com/cgi-bin/fg.cgi?page=gr&amp;GRid=76479430"/>
    <hyperlink ref="B99" r:id="rId48" display="http://www.findagrave.com/cgi-bin/fg.cgi?page=gr&amp;GRid=76479419"/>
    <hyperlink ref="B106" r:id="rId49" display="http://www.findagrave.com/cgi-bin/fg.cgi?page=gr&amp;GRid=76478999"/>
    <hyperlink ref="B105" r:id="rId50" display="http://www.findagrave.com/cgi-bin/fg.cgi?page=gr&amp;GRid=76478982"/>
    <hyperlink ref="B130" r:id="rId51" display="http://www.findagrave.com/cgi-bin/fg.cgi?page=gr&amp;GRid=76479477"/>
    <hyperlink ref="B129" r:id="rId52" display="http://www.findagrave.com/cgi-bin/fg.cgi?page=gr&amp;GRid=76479470"/>
    <hyperlink ref="B131" r:id="rId53" display="http://www.findagrave.com/cgi-bin/fg.cgi?page=gr&amp;GRid=76479497"/>
    <hyperlink ref="B132" r:id="rId54" display="http://www.findagrave.com/cgi-bin/fg.cgi?page=gr&amp;GRid=76479513"/>
    <hyperlink ref="B133" r:id="rId55" display="http://www.findagrave.com/cgi-bin/fg.cgi?page=gr&amp;GRid=76479526"/>
    <hyperlink ref="B134" r:id="rId56" display="http://www.findagrave.com/cgi-bin/fg.cgi?page=gr&amp;GRid=76479564"/>
    <hyperlink ref="P108" r:id="rId57"/>
    <hyperlink ref="P116" r:id="rId58"/>
    <hyperlink ref="P105" r:id="rId59"/>
    <hyperlink ref="P106" r:id="rId60"/>
    <hyperlink ref="B125" r:id="rId61" display="http://www.findagrave.com/cgi-bin/fg.cgi?page=gr&amp;GRid=104276498"/>
    <hyperlink ref="A107" r:id="rId62"/>
    <hyperlink ref="A108" r:id="rId63"/>
    <hyperlink ref="A109" r:id="rId64"/>
    <hyperlink ref="A110" r:id="rId65"/>
    <hyperlink ref="A111" r:id="rId66"/>
    <hyperlink ref="A112" r:id="rId67"/>
    <hyperlink ref="A113" r:id="rId68"/>
    <hyperlink ref="A114" r:id="rId69"/>
    <hyperlink ref="A115" r:id="rId70"/>
    <hyperlink ref="A116" r:id="rId71"/>
    <hyperlink ref="A117" r:id="rId72"/>
    <hyperlink ref="A118" r:id="rId73"/>
    <hyperlink ref="A119" r:id="rId74"/>
    <hyperlink ref="A122" r:id="rId75"/>
    <hyperlink ref="O122" r:id="rId76" display="http://www.findagrave.com/cgi-bin/fg.cgi?page=gr&amp;GRid=92436144"/>
    <hyperlink ref="P122" r:id="rId77"/>
    <hyperlink ref="A123" r:id="rId78"/>
    <hyperlink ref="A124" r:id="rId79"/>
    <hyperlink ref="A125" r:id="rId80"/>
    <hyperlink ref="A130" r:id="rId81"/>
    <hyperlink ref="A129" r:id="rId82"/>
    <hyperlink ref="A131" r:id="rId83"/>
    <hyperlink ref="A133" r:id="rId84"/>
    <hyperlink ref="A132" r:id="rId85"/>
    <hyperlink ref="A134" r:id="rId86"/>
    <hyperlink ref="B122" r:id="rId87" display="http://www.findagrave.com/cgi-bin/fg.cgi?page=gr&amp;GRid=104277313"/>
    <hyperlink ref="O126" r:id="rId88" display="http://www.findagrave.com/cgi-bin/fg.cgi?page=gr&amp;GRid=80170937"/>
    <hyperlink ref="A126" r:id="rId89"/>
    <hyperlink ref="B126" r:id="rId90" display="http://www.findagrave.com/cgi-bin/fg.cgi?page=gr&amp;GRid=104292365"/>
    <hyperlink ref="O123" r:id="rId91" display="http://www.findagrave.com/cgi-bin/fg.cgi?page=gr&amp;GRid=103631813"/>
    <hyperlink ref="B123" r:id="rId92" display="http://www.findagrave.com/cgi-bin/fg.cgi?page=gr&amp;GRid=104294290"/>
    <hyperlink ref="O124" r:id="rId93" display="http://www.findagrave.com/cgi-bin/fg.cgi?page=gr&amp;GRid=13276952"/>
    <hyperlink ref="P124" r:id="rId94"/>
    <hyperlink ref="B124" r:id="rId95" display="http://www.findagrave.com/cgi-bin/fg.cgi?page=gr&amp;GRid=104295668"/>
    <hyperlink ref="B107" r:id="rId96" display="http://www.findagrave.com/cgi-bin/fg.cgi?page=gr&amp;GRid=104502715"/>
    <hyperlink ref="B108" r:id="rId97" display="http://www.findagrave.com/cgi-bin/fg.cgi?page=gr&amp;GRid=104502749"/>
    <hyperlink ref="B109" r:id="rId98" display="http://www.findagrave.com/cgi-bin/fg.cgi?page=gr&amp;GRid=104502801"/>
    <hyperlink ref="B110" r:id="rId99" display="http://www.findagrave.com/cgi-bin/fg.cgi?page=gr&amp;GRid=104502837"/>
    <hyperlink ref="B111" r:id="rId100" display="http://www.findagrave.com/cgi-bin/fg.cgi?page=gr&amp;GRid=104502869"/>
    <hyperlink ref="B112" r:id="rId101" display="http://www.findagrave.com/cgi-bin/fg.cgi?page=gr&amp;GRid=104502897"/>
    <hyperlink ref="B113" r:id="rId102" display="http://www.findagrave.com/cgi-bin/fg.cgi?page=gr&amp;GRid=104502914"/>
    <hyperlink ref="B114" r:id="rId103" display="http://www.findagrave.com/cgi-bin/fg.cgi?page=gr&amp;GRid=104502958"/>
    <hyperlink ref="B115" r:id="rId104" display="http://www.findagrave.com/cgi-bin/fg.cgi?page=gr&amp;GRid=104502985"/>
    <hyperlink ref="B116" r:id="rId105" display="http://www.findagrave.com/cgi-bin/fg.cgi?page=gr&amp;GRid=104503046"/>
    <hyperlink ref="B117" r:id="rId106" display="http://www.findagrave.com/cgi-bin/fg.cgi?page=gr&amp;GRid=104503072"/>
    <hyperlink ref="B118" r:id="rId107" display="http://www.findagrave.com/cgi-bin/fg.cgi?page=gr&amp;GRid=104503104"/>
    <hyperlink ref="B119" r:id="rId108" display="http://www.findagrave.com/cgi-bin/fg.cgi?page=gr&amp;GRid=104503131"/>
    <hyperlink ref="O133" r:id="rId109" display="http://www.findagrave.com/cgi-bin/fg.cgi?page=gr&amp;GRid=104746196"/>
    <hyperlink ref="P133" r:id="rId110"/>
    <hyperlink ref="P134" r:id="rId111"/>
    <hyperlink ref="O134" r:id="rId112" display="http://www.findagrave.com/cgi-bin/fg.cgi?page=gr&amp;GRid=104747879"/>
    <hyperlink ref="O130" r:id="rId113" display="http://www.findagrave.com/cgi-bin/fg.cgi?page=gr&amp;GRid=103588499"/>
    <hyperlink ref="P130" r:id="rId114"/>
    <hyperlink ref="O125" r:id="rId115" display="http://www.findagrave.com/cgi-bin/fg.cgi?page=gr&amp;GRid=80170258"/>
    <hyperlink ref="P125" r:id="rId116"/>
    <hyperlink ref="P123" r:id="rId117"/>
  </hyperlinks>
  <pageMargins left="0.7" right="0.7" top="0.75" bottom="0.75" header="0.3" footer="0.3"/>
  <pageSetup orientation="landscape" r:id="rId118"/>
  <rowBreaks count="1" manualBreakCount="1">
    <brk id="34" max="16383" man="1"/>
  </rowBreaks>
  <drawing r:id="rId11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83"/>
  <sheetViews>
    <sheetView topLeftCell="A123" workbookViewId="0">
      <selection activeCell="I138" sqref="I138"/>
    </sheetView>
  </sheetViews>
  <sheetFormatPr defaultRowHeight="15"/>
  <cols>
    <col min="1" max="1" width="10" bestFit="1" customWidth="1"/>
    <col min="2" max="2" width="8.7109375" bestFit="1" customWidth="1"/>
    <col min="3" max="3" width="11.85546875" bestFit="1" customWidth="1"/>
    <col min="4" max="10" width="2.7109375" style="16" customWidth="1"/>
    <col min="11" max="11" width="66" style="16" customWidth="1"/>
    <col min="13" max="13" width="10" bestFit="1" customWidth="1"/>
  </cols>
  <sheetData>
    <row r="1" spans="4:20" ht="18.75">
      <c r="D1" s="51" t="s">
        <v>72</v>
      </c>
      <c r="E1" s="51"/>
      <c r="F1" s="51"/>
      <c r="G1" s="51"/>
      <c r="H1" s="51"/>
      <c r="I1" s="51"/>
      <c r="J1" s="51"/>
      <c r="K1" s="51"/>
    </row>
    <row r="2" spans="4:20">
      <c r="D2" s="50" t="s">
        <v>262</v>
      </c>
      <c r="E2" s="50"/>
      <c r="F2" s="50"/>
      <c r="G2" s="50"/>
      <c r="H2" s="50"/>
      <c r="I2" s="50"/>
      <c r="J2" s="50"/>
      <c r="K2" s="50"/>
    </row>
    <row r="3" spans="4:20">
      <c r="D3" s="50" t="s">
        <v>263</v>
      </c>
      <c r="E3" s="50"/>
      <c r="F3" s="50"/>
      <c r="G3" s="50"/>
      <c r="H3" s="50"/>
      <c r="I3" s="50"/>
      <c r="J3" s="50"/>
      <c r="K3" s="50"/>
    </row>
    <row r="7" spans="4:20" ht="15.75" thickBot="1">
      <c r="D7" s="50" t="s">
        <v>279</v>
      </c>
      <c r="E7" s="50"/>
      <c r="F7" s="50"/>
      <c r="G7" s="50"/>
      <c r="H7" s="50"/>
      <c r="I7" s="50"/>
      <c r="J7" s="50"/>
      <c r="K7" s="50"/>
      <c r="L7" s="33">
        <f>SUM(I8:I9)</f>
        <v>74</v>
      </c>
      <c r="O7">
        <v>57</v>
      </c>
      <c r="P7" t="s">
        <v>209</v>
      </c>
    </row>
    <row r="8" spans="4:20" ht="15.75" thickTop="1">
      <c r="I8" s="34">
        <f>O12+O14</f>
        <v>26</v>
      </c>
      <c r="K8" s="16" t="s">
        <v>257</v>
      </c>
      <c r="O8">
        <v>1</v>
      </c>
      <c r="P8" t="s">
        <v>210</v>
      </c>
    </row>
    <row r="9" spans="4:20">
      <c r="I9" s="34">
        <f>O11</f>
        <v>48</v>
      </c>
      <c r="K9" s="16" t="s">
        <v>213</v>
      </c>
      <c r="O9">
        <f>O7-O8</f>
        <v>56</v>
      </c>
      <c r="P9" t="s">
        <v>209</v>
      </c>
    </row>
    <row r="11" spans="4:20" ht="15.75" thickBot="1">
      <c r="D11" s="50" t="s">
        <v>392</v>
      </c>
      <c r="E11" s="50"/>
      <c r="F11" s="50"/>
      <c r="G11" s="50"/>
      <c r="H11" s="50"/>
      <c r="I11" s="50"/>
      <c r="J11" s="50"/>
      <c r="K11" s="50"/>
      <c r="L11" s="33">
        <f>SUM(I12:I13)</f>
        <v>48</v>
      </c>
      <c r="O11">
        <f>COUNTIF(C:C,"Fall Brook")</f>
        <v>48</v>
      </c>
      <c r="P11" t="s">
        <v>213</v>
      </c>
    </row>
    <row r="12" spans="4:20" ht="15.75" thickTop="1">
      <c r="I12" s="34">
        <v>27</v>
      </c>
      <c r="K12" s="16" t="s">
        <v>258</v>
      </c>
      <c r="O12">
        <f>COUNTIF(C:C,"cenotaph")</f>
        <v>26</v>
      </c>
      <c r="P12" s="27" t="s">
        <v>246</v>
      </c>
      <c r="Q12" s="27"/>
      <c r="R12" s="27"/>
      <c r="S12" s="27"/>
      <c r="T12" s="27"/>
    </row>
    <row r="13" spans="4:20">
      <c r="I13" s="34">
        <v>21</v>
      </c>
      <c r="K13" s="16" t="s">
        <v>259</v>
      </c>
      <c r="O13">
        <f>SUM(O11:O12)</f>
        <v>74</v>
      </c>
    </row>
    <row r="14" spans="4:20">
      <c r="O14">
        <f>COUNTIF(C:C,"still to make")</f>
        <v>0</v>
      </c>
      <c r="P14" s="30" t="s">
        <v>466</v>
      </c>
      <c r="Q14" s="31"/>
      <c r="R14" s="31"/>
      <c r="S14" s="31"/>
      <c r="T14" s="31"/>
    </row>
    <row r="15" spans="4:20" ht="15.75" thickBot="1">
      <c r="D15" s="50" t="s">
        <v>393</v>
      </c>
      <c r="E15" s="50"/>
      <c r="F15" s="50"/>
      <c r="G15" s="50"/>
      <c r="H15" s="50"/>
      <c r="I15" s="50"/>
      <c r="J15" s="50"/>
      <c r="K15" s="50"/>
      <c r="L15" s="33">
        <f>SUM(I16:I17)</f>
        <v>48</v>
      </c>
      <c r="O15">
        <f>SUM(O13:O14)</f>
        <v>74</v>
      </c>
    </row>
    <row r="16" spans="4:20" ht="15.75" thickTop="1">
      <c r="I16" s="34">
        <v>26</v>
      </c>
      <c r="K16" s="16" t="s">
        <v>253</v>
      </c>
      <c r="O16">
        <f>COUNTIF(C:C,"elsewhere")</f>
        <v>7</v>
      </c>
      <c r="P16" s="28" t="s">
        <v>214</v>
      </c>
      <c r="Q16" s="28"/>
      <c r="R16" s="28"/>
      <c r="S16" s="28"/>
      <c r="T16" s="28"/>
    </row>
    <row r="17" spans="4:15">
      <c r="I17" s="34">
        <v>22</v>
      </c>
      <c r="K17" s="16" t="s">
        <v>254</v>
      </c>
      <c r="O17">
        <f>SUM(O15:O16)</f>
        <v>81</v>
      </c>
    </row>
    <row r="19" spans="4:15" ht="15.75" thickBot="1">
      <c r="D19" s="50" t="s">
        <v>394</v>
      </c>
      <c r="E19" s="50"/>
      <c r="F19" s="50"/>
      <c r="G19" s="50"/>
      <c r="H19" s="50"/>
      <c r="I19" s="50"/>
      <c r="J19" s="50"/>
      <c r="K19" s="50"/>
      <c r="L19" s="42">
        <f>SUM(I20:I29)</f>
        <v>47</v>
      </c>
      <c r="M19" t="s">
        <v>395</v>
      </c>
    </row>
    <row r="20" spans="4:15" ht="15.75" thickTop="1">
      <c r="I20" s="34">
        <v>12</v>
      </c>
      <c r="K20" s="16" t="s">
        <v>236</v>
      </c>
    </row>
    <row r="21" spans="4:15">
      <c r="I21" s="34">
        <v>0</v>
      </c>
      <c r="K21" s="16" t="s">
        <v>237</v>
      </c>
    </row>
    <row r="22" spans="4:15">
      <c r="I22" s="34">
        <v>0</v>
      </c>
      <c r="K22" s="16" t="s">
        <v>238</v>
      </c>
    </row>
    <row r="23" spans="4:15">
      <c r="I23" s="34">
        <v>2</v>
      </c>
      <c r="K23" s="16" t="s">
        <v>239</v>
      </c>
    </row>
    <row r="24" spans="4:15">
      <c r="I24" s="34">
        <v>2</v>
      </c>
      <c r="K24" s="16" t="s">
        <v>240</v>
      </c>
    </row>
    <row r="25" spans="4:15">
      <c r="I25" s="34">
        <v>4</v>
      </c>
      <c r="K25" s="16" t="s">
        <v>241</v>
      </c>
    </row>
    <row r="26" spans="4:15">
      <c r="I26" s="34">
        <v>6</v>
      </c>
      <c r="K26" s="16" t="s">
        <v>242</v>
      </c>
    </row>
    <row r="27" spans="4:15">
      <c r="I27" s="34">
        <v>9</v>
      </c>
      <c r="K27" s="16" t="s">
        <v>243</v>
      </c>
    </row>
    <row r="28" spans="4:15">
      <c r="I28" s="34">
        <v>11</v>
      </c>
      <c r="K28" s="16" t="s">
        <v>244</v>
      </c>
    </row>
    <row r="29" spans="4:15">
      <c r="I29" s="34">
        <v>1</v>
      </c>
      <c r="K29" s="16" t="s">
        <v>245</v>
      </c>
    </row>
    <row r="31" spans="4:15" ht="15.75" thickBot="1">
      <c r="D31" s="50" t="s">
        <v>396</v>
      </c>
      <c r="E31" s="50"/>
      <c r="F31" s="50"/>
      <c r="G31" s="50"/>
      <c r="H31" s="50"/>
      <c r="I31" s="50"/>
      <c r="J31" s="50"/>
      <c r="K31" s="50"/>
      <c r="L31" s="33">
        <f>SUM(I32:I36)</f>
        <v>48</v>
      </c>
    </row>
    <row r="32" spans="4:15" ht="15.75" thickTop="1">
      <c r="I32" s="26">
        <v>8</v>
      </c>
      <c r="K32" s="16" t="s">
        <v>248</v>
      </c>
    </row>
    <row r="33" spans="3:16">
      <c r="I33" s="26">
        <v>9</v>
      </c>
      <c r="K33" s="16" t="s">
        <v>247</v>
      </c>
    </row>
    <row r="34" spans="3:16">
      <c r="I34" s="26">
        <v>15</v>
      </c>
      <c r="K34" s="16" t="s">
        <v>249</v>
      </c>
    </row>
    <row r="35" spans="3:16">
      <c r="I35" s="26">
        <v>11</v>
      </c>
      <c r="K35" s="16" t="s">
        <v>250</v>
      </c>
    </row>
    <row r="36" spans="3:16">
      <c r="I36" s="26">
        <v>5</v>
      </c>
      <c r="K36" s="16" t="s">
        <v>275</v>
      </c>
    </row>
    <row r="40" spans="3:16" ht="15.75" thickBot="1">
      <c r="D40" s="50" t="s">
        <v>430</v>
      </c>
      <c r="E40" s="50"/>
      <c r="F40" s="50"/>
      <c r="G40" s="50"/>
      <c r="H40" s="50"/>
      <c r="I40" s="50"/>
      <c r="J40" s="50"/>
      <c r="K40" s="50"/>
      <c r="L40" s="33">
        <f>SUM(D41:D88)</f>
        <v>48</v>
      </c>
      <c r="M40" s="27" t="s">
        <v>431</v>
      </c>
      <c r="N40" s="27"/>
      <c r="O40" s="27"/>
      <c r="P40" s="27"/>
    </row>
    <row r="41" spans="3:16" ht="15.75" thickTop="1">
      <c r="C41" s="16">
        <v>1838</v>
      </c>
      <c r="D41" s="36">
        <v>1</v>
      </c>
      <c r="E41" s="36"/>
      <c r="F41" s="36"/>
      <c r="G41" s="49">
        <v>1838</v>
      </c>
      <c r="H41" s="49"/>
      <c r="I41" s="49"/>
      <c r="K41" s="16" t="s">
        <v>167</v>
      </c>
    </row>
    <row r="42" spans="3:16">
      <c r="C42" s="16">
        <v>1848</v>
      </c>
      <c r="D42" s="36">
        <v>1</v>
      </c>
      <c r="E42" s="36"/>
      <c r="F42" s="36"/>
      <c r="G42" s="49">
        <v>1848</v>
      </c>
      <c r="H42" s="49"/>
      <c r="I42" s="49"/>
      <c r="K42" s="16" t="s">
        <v>193</v>
      </c>
      <c r="M42" t="s">
        <v>390</v>
      </c>
    </row>
    <row r="43" spans="3:16">
      <c r="C43" s="16">
        <v>1851</v>
      </c>
      <c r="G43" s="49">
        <v>1851</v>
      </c>
      <c r="H43" s="49"/>
      <c r="I43" s="49"/>
      <c r="K43" s="16" t="s">
        <v>181</v>
      </c>
    </row>
    <row r="44" spans="3:16">
      <c r="C44" s="16">
        <v>1858</v>
      </c>
      <c r="D44" s="36">
        <v>2</v>
      </c>
      <c r="E44" s="36"/>
      <c r="F44" s="36"/>
      <c r="G44" s="49">
        <v>1858</v>
      </c>
      <c r="H44" s="49"/>
      <c r="I44" s="49"/>
      <c r="K44" s="16" t="s">
        <v>166</v>
      </c>
    </row>
    <row r="45" spans="3:16">
      <c r="C45" s="16">
        <v>1862</v>
      </c>
      <c r="G45" s="49">
        <v>1862</v>
      </c>
      <c r="H45" s="49"/>
      <c r="I45" s="49"/>
      <c r="K45" s="16" t="s">
        <v>165</v>
      </c>
    </row>
    <row r="46" spans="3:16">
      <c r="C46" s="16">
        <v>1862</v>
      </c>
      <c r="G46" s="49">
        <v>1862</v>
      </c>
      <c r="H46" s="49"/>
      <c r="I46" s="49"/>
      <c r="K46" s="16" t="s">
        <v>197</v>
      </c>
    </row>
    <row r="47" spans="3:16">
      <c r="C47" s="16">
        <v>1863</v>
      </c>
      <c r="G47" s="49">
        <v>1863</v>
      </c>
      <c r="H47" s="49"/>
      <c r="I47" s="49"/>
      <c r="K47" s="16" t="s">
        <v>202</v>
      </c>
    </row>
    <row r="48" spans="3:16">
      <c r="C48" s="16">
        <v>1863</v>
      </c>
      <c r="G48" s="49">
        <v>1863</v>
      </c>
      <c r="H48" s="49"/>
      <c r="I48" s="49"/>
      <c r="K48" s="16" t="s">
        <v>204</v>
      </c>
    </row>
    <row r="49" spans="3:11">
      <c r="C49" s="16">
        <v>1863</v>
      </c>
      <c r="G49" s="49">
        <v>1863</v>
      </c>
      <c r="H49" s="49"/>
      <c r="I49" s="49"/>
      <c r="K49" s="16" t="s">
        <v>173</v>
      </c>
    </row>
    <row r="50" spans="3:11">
      <c r="C50" s="16">
        <v>1865</v>
      </c>
      <c r="G50" s="49">
        <v>1865</v>
      </c>
      <c r="H50" s="49"/>
      <c r="I50" s="49"/>
      <c r="K50" s="16" t="s">
        <v>266</v>
      </c>
    </row>
    <row r="51" spans="3:11">
      <c r="C51" s="16">
        <v>1865</v>
      </c>
      <c r="G51" s="49">
        <v>1865</v>
      </c>
      <c r="H51" s="49"/>
      <c r="I51" s="49"/>
      <c r="K51" s="16" t="s">
        <v>186</v>
      </c>
    </row>
    <row r="52" spans="3:11">
      <c r="C52" s="16">
        <v>1865</v>
      </c>
      <c r="G52" s="49">
        <v>1865</v>
      </c>
      <c r="H52" s="49"/>
      <c r="I52" s="49"/>
      <c r="K52" s="16" t="s">
        <v>180</v>
      </c>
    </row>
    <row r="53" spans="3:11">
      <c r="C53" s="16">
        <v>1866</v>
      </c>
      <c r="G53" s="49">
        <v>1866</v>
      </c>
      <c r="H53" s="49"/>
      <c r="I53" s="49"/>
      <c r="K53" s="16" t="s">
        <v>198</v>
      </c>
    </row>
    <row r="54" spans="3:11">
      <c r="C54" s="16">
        <v>1867</v>
      </c>
      <c r="G54" s="49">
        <v>1867</v>
      </c>
      <c r="H54" s="49"/>
      <c r="I54" s="49"/>
      <c r="K54" s="16" t="s">
        <v>205</v>
      </c>
    </row>
    <row r="55" spans="3:11">
      <c r="C55" s="16">
        <v>1867</v>
      </c>
      <c r="G55" s="49">
        <v>1867</v>
      </c>
      <c r="H55" s="49"/>
      <c r="I55" s="49"/>
      <c r="K55" s="16" t="s">
        <v>170</v>
      </c>
    </row>
    <row r="56" spans="3:11">
      <c r="C56" s="16">
        <v>1867</v>
      </c>
      <c r="G56" s="49">
        <v>1867</v>
      </c>
      <c r="H56" s="49"/>
      <c r="I56" s="49"/>
      <c r="K56" s="16" t="s">
        <v>164</v>
      </c>
    </row>
    <row r="57" spans="3:11">
      <c r="C57" s="16">
        <v>1868</v>
      </c>
      <c r="D57" s="36">
        <v>13</v>
      </c>
      <c r="E57" s="36"/>
      <c r="F57" s="36"/>
      <c r="G57" s="49">
        <v>1868</v>
      </c>
      <c r="H57" s="49"/>
      <c r="I57" s="49"/>
      <c r="K57" s="16" t="s">
        <v>174</v>
      </c>
    </row>
    <row r="58" spans="3:11">
      <c r="C58" s="16">
        <v>1871</v>
      </c>
      <c r="G58" s="49">
        <v>1871</v>
      </c>
      <c r="H58" s="49"/>
      <c r="I58" s="49"/>
      <c r="K58" s="16" t="s">
        <v>203</v>
      </c>
    </row>
    <row r="59" spans="3:11">
      <c r="C59" s="16">
        <v>1871</v>
      </c>
      <c r="G59" s="49">
        <v>1871</v>
      </c>
      <c r="H59" s="49"/>
      <c r="I59" s="49"/>
      <c r="K59" s="16" t="s">
        <v>168</v>
      </c>
    </row>
    <row r="60" spans="3:11">
      <c r="C60" s="16">
        <v>1872</v>
      </c>
      <c r="G60" s="49">
        <v>1872</v>
      </c>
      <c r="H60" s="49"/>
      <c r="I60" s="49"/>
      <c r="K60" s="16" t="s">
        <v>206</v>
      </c>
    </row>
    <row r="61" spans="3:11">
      <c r="C61" s="16">
        <v>1872</v>
      </c>
      <c r="G61" s="49">
        <v>1872</v>
      </c>
      <c r="H61" s="49"/>
      <c r="I61" s="49"/>
      <c r="K61" s="16" t="s">
        <v>190</v>
      </c>
    </row>
    <row r="62" spans="3:11">
      <c r="C62" s="16">
        <v>1877</v>
      </c>
      <c r="D62" s="36">
        <v>5</v>
      </c>
      <c r="E62" s="36"/>
      <c r="F62" s="36"/>
      <c r="G62" s="49">
        <v>1877</v>
      </c>
      <c r="H62" s="49"/>
      <c r="I62" s="49"/>
      <c r="K62" s="16" t="s">
        <v>188</v>
      </c>
    </row>
    <row r="63" spans="3:11">
      <c r="C63" s="16">
        <v>1883</v>
      </c>
      <c r="G63" s="49">
        <v>1883</v>
      </c>
      <c r="H63" s="49"/>
      <c r="I63" s="49"/>
      <c r="K63" s="16" t="s">
        <v>195</v>
      </c>
    </row>
    <row r="64" spans="3:11">
      <c r="C64" s="16">
        <v>1885</v>
      </c>
      <c r="G64" s="49">
        <v>1885</v>
      </c>
      <c r="H64" s="49"/>
      <c r="I64" s="49"/>
      <c r="K64" s="16" t="s">
        <v>189</v>
      </c>
    </row>
    <row r="65" spans="3:11">
      <c r="C65" s="16">
        <v>1885</v>
      </c>
      <c r="G65" s="49">
        <v>1885</v>
      </c>
      <c r="H65" s="49"/>
      <c r="I65" s="49"/>
      <c r="K65" s="16" t="s">
        <v>194</v>
      </c>
    </row>
    <row r="66" spans="3:11">
      <c r="C66" s="16">
        <v>1889</v>
      </c>
      <c r="D66" s="36">
        <v>4</v>
      </c>
      <c r="E66" s="36"/>
      <c r="F66" s="36"/>
      <c r="G66" s="49">
        <v>1889</v>
      </c>
      <c r="H66" s="49"/>
      <c r="I66" s="49"/>
      <c r="K66" s="16" t="s">
        <v>169</v>
      </c>
    </row>
    <row r="67" spans="3:11">
      <c r="C67" s="16">
        <v>1893</v>
      </c>
      <c r="G67" s="49">
        <v>1893</v>
      </c>
      <c r="H67" s="49"/>
      <c r="I67" s="49"/>
      <c r="K67" s="16" t="s">
        <v>171</v>
      </c>
    </row>
    <row r="68" spans="3:11">
      <c r="C68" s="16">
        <v>1896</v>
      </c>
      <c r="G68" s="49">
        <v>1896</v>
      </c>
      <c r="H68" s="49"/>
      <c r="I68" s="49"/>
      <c r="K68" s="16" t="s">
        <v>207</v>
      </c>
    </row>
    <row r="69" spans="3:11">
      <c r="C69" s="16">
        <v>1897</v>
      </c>
      <c r="G69" s="49">
        <v>1897</v>
      </c>
      <c r="H69" s="49"/>
      <c r="I69" s="49"/>
      <c r="K69" s="16" t="s">
        <v>208</v>
      </c>
    </row>
    <row r="70" spans="3:11">
      <c r="C70" s="16">
        <v>1899</v>
      </c>
      <c r="D70" s="36">
        <v>4</v>
      </c>
      <c r="E70" s="36"/>
      <c r="F70" s="36"/>
      <c r="G70" s="49">
        <v>1899</v>
      </c>
      <c r="H70" s="49"/>
      <c r="I70" s="49"/>
      <c r="K70" s="16" t="s">
        <v>445</v>
      </c>
    </row>
    <row r="71" spans="3:11">
      <c r="C71" s="16">
        <v>1900</v>
      </c>
      <c r="G71" s="49">
        <v>1900</v>
      </c>
      <c r="H71" s="49"/>
      <c r="I71" s="49"/>
      <c r="K71" s="16" t="s">
        <v>200</v>
      </c>
    </row>
    <row r="72" spans="3:11">
      <c r="C72" s="16">
        <v>1901</v>
      </c>
      <c r="G72" s="49">
        <v>1901</v>
      </c>
      <c r="H72" s="49"/>
      <c r="I72" s="49"/>
      <c r="K72" s="16" t="s">
        <v>176</v>
      </c>
    </row>
    <row r="73" spans="3:11">
      <c r="C73" s="16">
        <v>1902</v>
      </c>
      <c r="G73" s="49">
        <v>1902</v>
      </c>
      <c r="H73" s="49"/>
      <c r="I73" s="49"/>
      <c r="K73" s="16" t="s">
        <v>177</v>
      </c>
    </row>
    <row r="74" spans="3:11">
      <c r="C74" s="16">
        <v>1906</v>
      </c>
      <c r="G74" s="49">
        <v>1906</v>
      </c>
      <c r="H74" s="49"/>
      <c r="I74" s="49"/>
      <c r="K74" s="35" t="s">
        <v>265</v>
      </c>
    </row>
    <row r="75" spans="3:11">
      <c r="C75" s="16">
        <v>1906</v>
      </c>
      <c r="G75" s="49">
        <v>1906</v>
      </c>
      <c r="H75" s="49"/>
      <c r="I75" s="49"/>
      <c r="K75" s="16" t="s">
        <v>446</v>
      </c>
    </row>
    <row r="76" spans="3:11">
      <c r="C76" s="16">
        <v>1906</v>
      </c>
      <c r="G76" s="49">
        <v>1906</v>
      </c>
      <c r="H76" s="49"/>
      <c r="I76" s="49"/>
      <c r="K76" s="16" t="s">
        <v>185</v>
      </c>
    </row>
    <row r="77" spans="3:11">
      <c r="C77" s="16">
        <v>1908</v>
      </c>
      <c r="G77" s="49">
        <v>1908</v>
      </c>
      <c r="H77" s="49"/>
      <c r="I77" s="49"/>
      <c r="K77" s="35" t="s">
        <v>264</v>
      </c>
    </row>
    <row r="78" spans="3:11">
      <c r="C78" s="16">
        <v>1909</v>
      </c>
      <c r="G78" s="49">
        <v>1909</v>
      </c>
      <c r="H78" s="49"/>
      <c r="I78" s="49"/>
      <c r="K78" s="16" t="s">
        <v>271</v>
      </c>
    </row>
    <row r="79" spans="3:11">
      <c r="C79" s="16">
        <v>1909</v>
      </c>
      <c r="D79" s="36">
        <v>9</v>
      </c>
      <c r="E79" s="36"/>
      <c r="F79" s="36"/>
      <c r="G79" s="49">
        <v>1909</v>
      </c>
      <c r="H79" s="49"/>
      <c r="I79" s="49"/>
      <c r="K79" s="16" t="s">
        <v>175</v>
      </c>
    </row>
    <row r="80" spans="3:11">
      <c r="C80" s="16">
        <v>1913</v>
      </c>
      <c r="G80" s="49">
        <v>1913</v>
      </c>
      <c r="H80" s="49"/>
      <c r="I80" s="49"/>
      <c r="K80" s="16" t="s">
        <v>201</v>
      </c>
    </row>
    <row r="81" spans="1:13">
      <c r="C81" s="16">
        <v>1918</v>
      </c>
      <c r="G81" s="49">
        <v>1918</v>
      </c>
      <c r="H81" s="49"/>
      <c r="I81" s="49"/>
      <c r="K81" s="16" t="s">
        <v>196</v>
      </c>
    </row>
    <row r="82" spans="1:13">
      <c r="C82" s="16">
        <v>1919</v>
      </c>
      <c r="D82" s="36">
        <v>3</v>
      </c>
      <c r="E82" s="36"/>
      <c r="F82" s="36"/>
      <c r="G82" s="49">
        <v>1919</v>
      </c>
      <c r="H82" s="49"/>
      <c r="I82" s="49"/>
      <c r="K82" s="16" t="s">
        <v>179</v>
      </c>
    </row>
    <row r="83" spans="1:13">
      <c r="C83" s="16">
        <v>1920</v>
      </c>
      <c r="G83" s="49">
        <v>1920</v>
      </c>
      <c r="H83" s="49"/>
      <c r="I83" s="49"/>
      <c r="K83" s="16" t="s">
        <v>178</v>
      </c>
    </row>
    <row r="84" spans="1:13">
      <c r="C84" s="16">
        <v>1922</v>
      </c>
      <c r="G84" s="49">
        <v>1922</v>
      </c>
      <c r="H84" s="49"/>
      <c r="I84" s="49"/>
      <c r="K84" s="16" t="s">
        <v>184</v>
      </c>
    </row>
    <row r="85" spans="1:13">
      <c r="C85" s="16">
        <v>1925</v>
      </c>
      <c r="G85" s="49">
        <v>1925</v>
      </c>
      <c r="H85" s="49"/>
      <c r="I85" s="49"/>
      <c r="K85" s="16" t="s">
        <v>270</v>
      </c>
    </row>
    <row r="86" spans="1:13">
      <c r="C86" s="16">
        <v>1927</v>
      </c>
      <c r="D86" s="36">
        <v>4</v>
      </c>
      <c r="E86" s="36"/>
      <c r="F86" s="36"/>
      <c r="G86" s="49">
        <v>1927</v>
      </c>
      <c r="H86" s="49"/>
      <c r="I86" s="49"/>
      <c r="K86" s="16" t="s">
        <v>379</v>
      </c>
      <c r="M86" t="s">
        <v>391</v>
      </c>
    </row>
    <row r="87" spans="1:13">
      <c r="C87" s="16">
        <v>1948</v>
      </c>
      <c r="D87" s="36">
        <v>1</v>
      </c>
      <c r="E87" s="36"/>
      <c r="F87" s="36"/>
      <c r="G87" s="49">
        <v>1948</v>
      </c>
      <c r="H87" s="49"/>
      <c r="I87" s="49"/>
      <c r="K87" s="16" t="s">
        <v>397</v>
      </c>
    </row>
    <row r="88" spans="1:13">
      <c r="C88" s="16">
        <v>1958</v>
      </c>
      <c r="D88" s="36">
        <v>1</v>
      </c>
      <c r="E88" s="36"/>
      <c r="F88" s="36"/>
      <c r="G88" s="49">
        <v>1958</v>
      </c>
      <c r="H88" s="49"/>
      <c r="I88" s="49"/>
      <c r="K88" s="16" t="s">
        <v>276</v>
      </c>
      <c r="M88" t="s">
        <v>398</v>
      </c>
    </row>
    <row r="89" spans="1:13">
      <c r="D89" s="50" t="s">
        <v>260</v>
      </c>
      <c r="E89" s="50"/>
      <c r="F89" s="50"/>
      <c r="G89" s="50"/>
      <c r="H89" s="50"/>
      <c r="I89" s="50"/>
      <c r="J89" s="50"/>
      <c r="K89" s="50"/>
    </row>
    <row r="90" spans="1:13">
      <c r="A90" s="17">
        <v>76478982</v>
      </c>
      <c r="B90" s="25" t="s">
        <v>153</v>
      </c>
      <c r="C90" s="43" t="s">
        <v>146</v>
      </c>
      <c r="E90" s="26">
        <v>1</v>
      </c>
      <c r="F90" s="16" t="s">
        <v>161</v>
      </c>
    </row>
    <row r="91" spans="1:13">
      <c r="A91" s="17">
        <v>76478999</v>
      </c>
      <c r="B91" s="25" t="s">
        <v>153</v>
      </c>
      <c r="C91" s="43" t="s">
        <v>146</v>
      </c>
      <c r="E91" s="26">
        <v>1</v>
      </c>
      <c r="F91" s="16" t="s">
        <v>370</v>
      </c>
    </row>
    <row r="92" spans="1:13">
      <c r="A92" s="15">
        <v>104502715</v>
      </c>
      <c r="B92" s="25" t="s">
        <v>153</v>
      </c>
      <c r="C92" s="43" t="s">
        <v>146</v>
      </c>
      <c r="D92" s="26"/>
      <c r="E92" s="29"/>
      <c r="F92" s="26">
        <v>2</v>
      </c>
      <c r="G92" s="16" t="s">
        <v>447</v>
      </c>
    </row>
    <row r="93" spans="1:13">
      <c r="A93" s="15">
        <v>104502749</v>
      </c>
      <c r="B93" s="25" t="s">
        <v>153</v>
      </c>
      <c r="C93" s="43" t="s">
        <v>146</v>
      </c>
      <c r="D93" s="26"/>
      <c r="E93" s="29"/>
      <c r="F93" s="26">
        <v>2</v>
      </c>
      <c r="G93" s="16" t="s">
        <v>448</v>
      </c>
    </row>
    <row r="94" spans="1:13">
      <c r="A94" s="15">
        <v>104502801</v>
      </c>
      <c r="B94" s="25" t="s">
        <v>153</v>
      </c>
      <c r="C94" s="43" t="s">
        <v>146</v>
      </c>
      <c r="F94" s="26">
        <v>2</v>
      </c>
      <c r="G94" s="16" t="s">
        <v>255</v>
      </c>
    </row>
    <row r="95" spans="1:13">
      <c r="B95" s="25" t="s">
        <v>153</v>
      </c>
      <c r="C95" s="44" t="s">
        <v>182</v>
      </c>
      <c r="F95" s="26" t="s">
        <v>162</v>
      </c>
      <c r="G95" s="16" t="s">
        <v>371</v>
      </c>
    </row>
    <row r="96" spans="1:13">
      <c r="B96" s="25" t="s">
        <v>153</v>
      </c>
      <c r="C96" s="44" t="s">
        <v>182</v>
      </c>
      <c r="G96" s="26">
        <v>3</v>
      </c>
      <c r="H96" s="16" t="s">
        <v>372</v>
      </c>
    </row>
    <row r="97" spans="1:13">
      <c r="B97" s="25" t="s">
        <v>153</v>
      </c>
      <c r="C97" s="44" t="s">
        <v>182</v>
      </c>
      <c r="G97" s="26" t="s">
        <v>162</v>
      </c>
      <c r="H97" s="16" t="s">
        <v>163</v>
      </c>
    </row>
    <row r="98" spans="1:13">
      <c r="A98" s="17">
        <v>76479709</v>
      </c>
      <c r="B98" s="25" t="s">
        <v>153</v>
      </c>
      <c r="C98" s="13" t="s">
        <v>183</v>
      </c>
      <c r="D98"/>
      <c r="H98" s="26">
        <v>4</v>
      </c>
      <c r="I98" s="16" t="s">
        <v>164</v>
      </c>
    </row>
    <row r="99" spans="1:13">
      <c r="A99" s="17">
        <v>76479725</v>
      </c>
      <c r="B99" s="25" t="s">
        <v>153</v>
      </c>
      <c r="C99" s="13" t="s">
        <v>183</v>
      </c>
      <c r="D99"/>
      <c r="H99" s="26" t="s">
        <v>162</v>
      </c>
      <c r="I99" s="16" t="s">
        <v>373</v>
      </c>
    </row>
    <row r="100" spans="1:13">
      <c r="A100" s="17">
        <v>76479693</v>
      </c>
      <c r="B100" s="25" t="s">
        <v>153</v>
      </c>
      <c r="C100" s="13" t="s">
        <v>183</v>
      </c>
      <c r="D100"/>
      <c r="I100" s="26">
        <v>5</v>
      </c>
      <c r="J100" s="16" t="s">
        <v>266</v>
      </c>
    </row>
    <row r="101" spans="1:13">
      <c r="A101" s="15">
        <v>104502837</v>
      </c>
      <c r="B101" s="25" t="s">
        <v>153</v>
      </c>
      <c r="C101" s="43" t="s">
        <v>146</v>
      </c>
      <c r="F101" s="26">
        <v>2</v>
      </c>
      <c r="G101" s="16" t="s">
        <v>433</v>
      </c>
      <c r="I101" s="26"/>
    </row>
    <row r="102" spans="1:13">
      <c r="A102" s="15">
        <v>104502869</v>
      </c>
      <c r="B102" s="25" t="s">
        <v>153</v>
      </c>
      <c r="C102" s="43" t="s">
        <v>146</v>
      </c>
      <c r="F102" s="26">
        <v>2</v>
      </c>
      <c r="G102" s="16" t="s">
        <v>434</v>
      </c>
      <c r="I102" s="26"/>
    </row>
    <row r="103" spans="1:13">
      <c r="A103" s="15">
        <v>104502897</v>
      </c>
      <c r="B103" s="25" t="s">
        <v>153</v>
      </c>
      <c r="C103" s="43" t="s">
        <v>146</v>
      </c>
      <c r="F103" s="26">
        <v>2</v>
      </c>
      <c r="G103" s="16" t="s">
        <v>435</v>
      </c>
      <c r="I103" s="26"/>
    </row>
    <row r="104" spans="1:13">
      <c r="A104" s="17">
        <v>76479006</v>
      </c>
      <c r="B104" s="25" t="s">
        <v>153</v>
      </c>
      <c r="C104" s="13" t="s">
        <v>183</v>
      </c>
      <c r="D104"/>
      <c r="F104" s="26">
        <v>2</v>
      </c>
      <c r="G104" s="16" t="s">
        <v>166</v>
      </c>
    </row>
    <row r="105" spans="1:13">
      <c r="A105" s="17">
        <v>61428245</v>
      </c>
      <c r="B105" s="25" t="s">
        <v>153</v>
      </c>
      <c r="C105" s="13" t="s">
        <v>183</v>
      </c>
      <c r="D105"/>
      <c r="F105" s="26" t="s">
        <v>162</v>
      </c>
      <c r="G105" s="16" t="s">
        <v>374</v>
      </c>
    </row>
    <row r="106" spans="1:13">
      <c r="A106" s="17">
        <v>76479628</v>
      </c>
      <c r="B106" s="25" t="s">
        <v>153</v>
      </c>
      <c r="C106" s="13" t="s">
        <v>183</v>
      </c>
      <c r="D106"/>
      <c r="G106" s="26">
        <v>3</v>
      </c>
      <c r="H106" s="16" t="s">
        <v>375</v>
      </c>
    </row>
    <row r="107" spans="1:13">
      <c r="A107" s="17">
        <v>76479649</v>
      </c>
      <c r="B107" s="25" t="s">
        <v>153</v>
      </c>
      <c r="C107" s="13" t="s">
        <v>183</v>
      </c>
      <c r="D107"/>
      <c r="G107" s="26" t="s">
        <v>162</v>
      </c>
      <c r="H107" s="16" t="s">
        <v>169</v>
      </c>
    </row>
    <row r="108" spans="1:13">
      <c r="A108" s="15">
        <v>104503046</v>
      </c>
      <c r="B108" s="25" t="s">
        <v>153</v>
      </c>
      <c r="C108" s="43" t="s">
        <v>146</v>
      </c>
      <c r="G108" s="26">
        <v>3</v>
      </c>
      <c r="H108" s="16" t="s">
        <v>449</v>
      </c>
    </row>
    <row r="109" spans="1:13">
      <c r="A109" s="17">
        <v>76479093</v>
      </c>
      <c r="B109" s="25" t="s">
        <v>153</v>
      </c>
      <c r="C109" s="13" t="s">
        <v>183</v>
      </c>
      <c r="D109"/>
      <c r="G109" s="26">
        <v>3</v>
      </c>
      <c r="H109" s="16" t="s">
        <v>170</v>
      </c>
    </row>
    <row r="110" spans="1:13">
      <c r="A110" s="17">
        <v>76479112</v>
      </c>
      <c r="B110" s="25" t="s">
        <v>153</v>
      </c>
      <c r="C110" s="13" t="s">
        <v>183</v>
      </c>
      <c r="D110"/>
      <c r="G110" s="26" t="s">
        <v>162</v>
      </c>
      <c r="H110" s="16" t="s">
        <v>376</v>
      </c>
    </row>
    <row r="111" spans="1:13">
      <c r="A111" s="15">
        <v>104277313</v>
      </c>
      <c r="B111" s="25" t="s">
        <v>153</v>
      </c>
      <c r="C111" s="43" t="s">
        <v>146</v>
      </c>
      <c r="H111" s="26">
        <v>4</v>
      </c>
      <c r="I111" s="16" t="s">
        <v>256</v>
      </c>
      <c r="M111" t="s">
        <v>439</v>
      </c>
    </row>
    <row r="112" spans="1:13">
      <c r="B112" s="25" t="s">
        <v>153</v>
      </c>
      <c r="C112" s="44" t="s">
        <v>182</v>
      </c>
      <c r="H112" s="26" t="s">
        <v>162</v>
      </c>
      <c r="I112" s="16" t="s">
        <v>377</v>
      </c>
      <c r="M112" t="s">
        <v>439</v>
      </c>
    </row>
    <row r="113" spans="1:13">
      <c r="A113" s="17">
        <v>76479584</v>
      </c>
      <c r="B113" s="25" t="s">
        <v>153</v>
      </c>
      <c r="C113" s="13" t="s">
        <v>183</v>
      </c>
      <c r="D113"/>
      <c r="I113" s="26">
        <v>5</v>
      </c>
      <c r="J113" s="16" t="s">
        <v>173</v>
      </c>
    </row>
    <row r="114" spans="1:13">
      <c r="A114" s="17">
        <v>76479450</v>
      </c>
      <c r="B114" s="25" t="s">
        <v>153</v>
      </c>
      <c r="C114" s="13" t="s">
        <v>183</v>
      </c>
      <c r="D114"/>
      <c r="I114" s="26">
        <v>5</v>
      </c>
      <c r="J114" s="16" t="s">
        <v>174</v>
      </c>
    </row>
    <row r="115" spans="1:13">
      <c r="A115" s="17">
        <v>76479621</v>
      </c>
      <c r="B115" s="25" t="s">
        <v>153</v>
      </c>
      <c r="C115" s="13" t="s">
        <v>183</v>
      </c>
      <c r="D115"/>
      <c r="H115" s="26">
        <v>4</v>
      </c>
      <c r="I115" s="16" t="s">
        <v>378</v>
      </c>
    </row>
    <row r="116" spans="1:13">
      <c r="A116" s="17">
        <v>76210604</v>
      </c>
      <c r="B116" s="25" t="s">
        <v>153</v>
      </c>
      <c r="C116" s="13" t="s">
        <v>183</v>
      </c>
      <c r="D116"/>
      <c r="H116" s="26" t="s">
        <v>162</v>
      </c>
      <c r="I116" s="35" t="s">
        <v>264</v>
      </c>
    </row>
    <row r="117" spans="1:13">
      <c r="A117" s="17">
        <v>76479470</v>
      </c>
      <c r="B117" s="25" t="s">
        <v>153</v>
      </c>
      <c r="C117" s="43" t="s">
        <v>146</v>
      </c>
      <c r="H117" s="26"/>
      <c r="I117" s="26">
        <v>5</v>
      </c>
      <c r="J117" s="16" t="s">
        <v>427</v>
      </c>
    </row>
    <row r="118" spans="1:13">
      <c r="A118" s="17">
        <v>76479477</v>
      </c>
      <c r="B118" s="25" t="s">
        <v>153</v>
      </c>
      <c r="C118" s="43" t="s">
        <v>146</v>
      </c>
      <c r="G118" s="26"/>
      <c r="I118" s="37">
        <v>5</v>
      </c>
      <c r="J118" s="16" t="s">
        <v>192</v>
      </c>
      <c r="M118" s="15" t="s">
        <v>455</v>
      </c>
    </row>
    <row r="119" spans="1:13">
      <c r="A119" s="17">
        <v>76479497</v>
      </c>
      <c r="B119" s="25" t="s">
        <v>153</v>
      </c>
      <c r="C119" s="43" t="s">
        <v>146</v>
      </c>
      <c r="H119" s="26"/>
      <c r="I119" s="26">
        <v>5</v>
      </c>
      <c r="J119" s="16" t="s">
        <v>428</v>
      </c>
    </row>
    <row r="120" spans="1:13">
      <c r="A120" s="17">
        <v>76479657</v>
      </c>
      <c r="B120" s="25" t="s">
        <v>153</v>
      </c>
      <c r="C120" s="13" t="s">
        <v>183</v>
      </c>
      <c r="D120"/>
      <c r="H120" s="26"/>
      <c r="I120" s="26">
        <v>5</v>
      </c>
      <c r="J120" s="16" t="s">
        <v>270</v>
      </c>
    </row>
    <row r="121" spans="1:13">
      <c r="A121" s="17">
        <v>76479513</v>
      </c>
      <c r="B121" s="25" t="s">
        <v>153</v>
      </c>
      <c r="C121" s="43" t="s">
        <v>146</v>
      </c>
      <c r="H121" s="26"/>
      <c r="I121" s="26">
        <v>5</v>
      </c>
      <c r="J121" s="16" t="s">
        <v>429</v>
      </c>
    </row>
    <row r="122" spans="1:13">
      <c r="A122" s="17">
        <v>76479526</v>
      </c>
      <c r="B122" s="25" t="s">
        <v>153</v>
      </c>
      <c r="C122" s="43" t="s">
        <v>146</v>
      </c>
      <c r="H122" s="26"/>
      <c r="I122" s="26">
        <v>5</v>
      </c>
      <c r="J122" s="16" t="s">
        <v>483</v>
      </c>
      <c r="M122" s="15" t="s">
        <v>482</v>
      </c>
    </row>
    <row r="123" spans="1:13">
      <c r="A123" s="17">
        <v>76479537</v>
      </c>
      <c r="B123" s="25" t="s">
        <v>153</v>
      </c>
      <c r="C123" s="13" t="s">
        <v>183</v>
      </c>
      <c r="H123" s="26"/>
      <c r="I123" s="26">
        <v>5</v>
      </c>
      <c r="J123" s="16" t="s">
        <v>397</v>
      </c>
    </row>
    <row r="124" spans="1:13">
      <c r="A124" s="17">
        <v>76479547</v>
      </c>
      <c r="B124" s="25" t="s">
        <v>153</v>
      </c>
      <c r="C124" s="13" t="s">
        <v>183</v>
      </c>
      <c r="D124"/>
      <c r="H124" s="26"/>
      <c r="I124" s="26">
        <v>5</v>
      </c>
      <c r="J124" s="16" t="s">
        <v>190</v>
      </c>
    </row>
    <row r="125" spans="1:13">
      <c r="A125" s="17">
        <v>76479558</v>
      </c>
      <c r="B125" s="25" t="s">
        <v>153</v>
      </c>
      <c r="C125" s="13" t="s">
        <v>183</v>
      </c>
      <c r="H125" s="26"/>
      <c r="I125" s="26">
        <v>5</v>
      </c>
      <c r="J125" s="16" t="s">
        <v>277</v>
      </c>
    </row>
    <row r="126" spans="1:13">
      <c r="A126" s="15">
        <v>104207823</v>
      </c>
      <c r="B126" s="25" t="s">
        <v>153</v>
      </c>
      <c r="C126" s="13" t="s">
        <v>183</v>
      </c>
      <c r="H126" s="37"/>
      <c r="I126" s="38" t="s">
        <v>162</v>
      </c>
      <c r="J126" s="16" t="s">
        <v>379</v>
      </c>
      <c r="M126" t="s">
        <v>450</v>
      </c>
    </row>
    <row r="127" spans="1:13">
      <c r="A127" s="17">
        <v>76479564</v>
      </c>
      <c r="B127" s="25" t="s">
        <v>153</v>
      </c>
      <c r="C127" s="43" t="s">
        <v>146</v>
      </c>
      <c r="H127" s="26"/>
      <c r="I127" s="26">
        <v>5</v>
      </c>
      <c r="J127" s="16" t="s">
        <v>484</v>
      </c>
    </row>
    <row r="128" spans="1:13">
      <c r="A128" s="15">
        <v>104294290</v>
      </c>
      <c r="B128" s="25" t="s">
        <v>153</v>
      </c>
      <c r="C128" s="43" t="s">
        <v>146</v>
      </c>
      <c r="H128" s="26">
        <v>4</v>
      </c>
      <c r="I128" s="16" t="s">
        <v>474</v>
      </c>
    </row>
    <row r="129" spans="1:13">
      <c r="A129" s="15">
        <v>104295668</v>
      </c>
      <c r="B129" s="25" t="s">
        <v>153</v>
      </c>
      <c r="C129" s="43" t="s">
        <v>146</v>
      </c>
      <c r="H129" s="26">
        <v>4</v>
      </c>
      <c r="I129" s="16" t="s">
        <v>477</v>
      </c>
    </row>
    <row r="130" spans="1:13">
      <c r="A130" s="15">
        <v>104276498</v>
      </c>
      <c r="B130" s="25" t="s">
        <v>153</v>
      </c>
      <c r="C130" s="43" t="s">
        <v>146</v>
      </c>
      <c r="H130" s="26">
        <v>4</v>
      </c>
      <c r="I130" s="16" t="s">
        <v>440</v>
      </c>
      <c r="M130" s="15" t="s">
        <v>441</v>
      </c>
    </row>
    <row r="131" spans="1:13">
      <c r="A131" s="15">
        <v>104292365</v>
      </c>
      <c r="B131" s="25" t="s">
        <v>153</v>
      </c>
      <c r="C131" s="43" t="s">
        <v>146</v>
      </c>
      <c r="H131" s="26">
        <v>4</v>
      </c>
      <c r="I131" s="16" t="s">
        <v>470</v>
      </c>
    </row>
    <row r="132" spans="1:13">
      <c r="A132" s="17">
        <v>76479102</v>
      </c>
      <c r="B132" s="25" t="s">
        <v>153</v>
      </c>
      <c r="C132" s="13" t="s">
        <v>183</v>
      </c>
      <c r="H132" s="26">
        <v>4</v>
      </c>
      <c r="I132" s="16" t="s">
        <v>193</v>
      </c>
    </row>
    <row r="133" spans="1:13">
      <c r="A133" s="17">
        <v>76479121</v>
      </c>
      <c r="B133" s="25" t="s">
        <v>153</v>
      </c>
      <c r="C133" s="13" t="s">
        <v>183</v>
      </c>
      <c r="D133"/>
      <c r="H133" s="26">
        <v>4</v>
      </c>
      <c r="I133" s="16" t="s">
        <v>175</v>
      </c>
    </row>
    <row r="134" spans="1:13">
      <c r="A134" s="15">
        <v>104503072</v>
      </c>
      <c r="B134" s="25" t="s">
        <v>153</v>
      </c>
      <c r="C134" s="43" t="s">
        <v>146</v>
      </c>
      <c r="G134" s="26">
        <v>3</v>
      </c>
      <c r="H134" s="16" t="s">
        <v>442</v>
      </c>
    </row>
    <row r="135" spans="1:13">
      <c r="A135" s="17">
        <v>76479055</v>
      </c>
      <c r="B135" s="25" t="s">
        <v>153</v>
      </c>
      <c r="C135" s="13" t="s">
        <v>183</v>
      </c>
      <c r="D135"/>
      <c r="G135" s="26">
        <v>3</v>
      </c>
      <c r="H135" s="16" t="s">
        <v>176</v>
      </c>
    </row>
    <row r="136" spans="1:13">
      <c r="A136" s="17">
        <v>76479067</v>
      </c>
      <c r="B136" s="25" t="s">
        <v>153</v>
      </c>
      <c r="C136" s="13" t="s">
        <v>183</v>
      </c>
      <c r="D136"/>
      <c r="G136" s="26" t="s">
        <v>162</v>
      </c>
      <c r="H136" s="35" t="s">
        <v>380</v>
      </c>
    </row>
    <row r="137" spans="1:13">
      <c r="A137" s="17">
        <v>76479200</v>
      </c>
      <c r="B137" s="25" t="s">
        <v>153</v>
      </c>
      <c r="C137" s="13" t="s">
        <v>183</v>
      </c>
      <c r="D137"/>
      <c r="H137" s="26">
        <v>4</v>
      </c>
      <c r="I137" s="16" t="s">
        <v>177</v>
      </c>
    </row>
    <row r="138" spans="1:13">
      <c r="A138" s="15">
        <v>104503104</v>
      </c>
      <c r="B138" s="25" t="s">
        <v>153</v>
      </c>
      <c r="C138" s="43" t="s">
        <v>146</v>
      </c>
      <c r="H138" s="26">
        <v>4</v>
      </c>
      <c r="I138" s="16" t="s">
        <v>451</v>
      </c>
    </row>
    <row r="139" spans="1:13">
      <c r="A139" s="15">
        <v>104503131</v>
      </c>
      <c r="B139" s="25" t="s">
        <v>153</v>
      </c>
      <c r="C139" s="43" t="s">
        <v>146</v>
      </c>
      <c r="H139" s="26">
        <v>4</v>
      </c>
      <c r="I139" s="16" t="s">
        <v>452</v>
      </c>
    </row>
    <row r="140" spans="1:13">
      <c r="A140" s="17">
        <v>76479394</v>
      </c>
      <c r="B140" s="25" t="s">
        <v>153</v>
      </c>
      <c r="C140" s="13" t="s">
        <v>183</v>
      </c>
      <c r="D140"/>
      <c r="H140" s="26">
        <v>4</v>
      </c>
      <c r="I140" s="16" t="s">
        <v>381</v>
      </c>
    </row>
    <row r="141" spans="1:13">
      <c r="A141" s="17">
        <v>76479380</v>
      </c>
      <c r="B141" s="25" t="s">
        <v>153</v>
      </c>
      <c r="C141" s="13" t="s">
        <v>183</v>
      </c>
      <c r="D141"/>
      <c r="H141" s="26" t="s">
        <v>162</v>
      </c>
      <c r="I141" s="16" t="s">
        <v>179</v>
      </c>
    </row>
    <row r="142" spans="1:13">
      <c r="A142" s="17">
        <v>76479148</v>
      </c>
      <c r="B142" s="25" t="s">
        <v>153</v>
      </c>
      <c r="C142" s="13" t="s">
        <v>183</v>
      </c>
      <c r="D142"/>
      <c r="F142" s="26">
        <v>2</v>
      </c>
      <c r="G142" s="16" t="s">
        <v>180</v>
      </c>
    </row>
    <row r="143" spans="1:13">
      <c r="A143" s="15">
        <v>104502914</v>
      </c>
      <c r="B143" s="25" t="s">
        <v>153</v>
      </c>
      <c r="C143" s="43" t="s">
        <v>146</v>
      </c>
      <c r="F143" s="26">
        <v>2</v>
      </c>
      <c r="G143" s="16" t="s">
        <v>436</v>
      </c>
    </row>
    <row r="144" spans="1:13">
      <c r="A144" s="15">
        <v>104502958</v>
      </c>
      <c r="B144" s="25" t="s">
        <v>153</v>
      </c>
      <c r="C144" s="43" t="s">
        <v>146</v>
      </c>
      <c r="F144" s="26">
        <v>2</v>
      </c>
      <c r="G144" s="16" t="s">
        <v>437</v>
      </c>
    </row>
    <row r="145" spans="1:13">
      <c r="A145" s="15">
        <v>104502985</v>
      </c>
      <c r="B145" s="25" t="s">
        <v>153</v>
      </c>
      <c r="C145" s="43" t="s">
        <v>146</v>
      </c>
      <c r="F145" s="26">
        <v>2</v>
      </c>
      <c r="G145" s="16" t="s">
        <v>438</v>
      </c>
    </row>
    <row r="146" spans="1:13">
      <c r="A146" s="17">
        <v>76479169</v>
      </c>
      <c r="B146" s="25" t="s">
        <v>153</v>
      </c>
      <c r="C146" s="13" t="s">
        <v>183</v>
      </c>
      <c r="D146"/>
      <c r="F146" s="26">
        <v>2</v>
      </c>
      <c r="G146" s="16" t="s">
        <v>181</v>
      </c>
    </row>
    <row r="148" spans="1:13">
      <c r="D148" s="50" t="s">
        <v>261</v>
      </c>
      <c r="E148" s="50"/>
      <c r="F148" s="50"/>
      <c r="G148" s="50"/>
      <c r="H148" s="50"/>
      <c r="I148" s="50"/>
      <c r="J148" s="50"/>
      <c r="K148" s="50"/>
    </row>
    <row r="149" spans="1:13">
      <c r="A149" s="15">
        <v>103599547</v>
      </c>
      <c r="B149" s="25" t="s">
        <v>153</v>
      </c>
      <c r="C149" s="13" t="s">
        <v>183</v>
      </c>
      <c r="D149"/>
      <c r="F149" s="26">
        <v>2</v>
      </c>
      <c r="G149" s="16" t="s">
        <v>188</v>
      </c>
    </row>
    <row r="150" spans="1:13">
      <c r="A150" s="17">
        <v>103599538</v>
      </c>
      <c r="B150" s="25" t="s">
        <v>153</v>
      </c>
      <c r="C150" s="13" t="s">
        <v>183</v>
      </c>
      <c r="D150"/>
      <c r="F150" s="26" t="s">
        <v>162</v>
      </c>
      <c r="G150" s="16" t="s">
        <v>382</v>
      </c>
    </row>
    <row r="152" spans="1:13">
      <c r="D152" s="50" t="s">
        <v>199</v>
      </c>
      <c r="E152" s="50"/>
      <c r="F152" s="50"/>
      <c r="G152" s="50"/>
      <c r="H152" s="50"/>
      <c r="I152" s="50"/>
      <c r="J152" s="50"/>
      <c r="K152" s="50"/>
    </row>
    <row r="153" spans="1:13">
      <c r="A153" s="17">
        <v>76479228</v>
      </c>
      <c r="B153" s="25" t="s">
        <v>153</v>
      </c>
      <c r="C153" s="13" t="s">
        <v>183</v>
      </c>
      <c r="D153"/>
      <c r="F153" s="26">
        <v>2</v>
      </c>
      <c r="G153" s="16" t="s">
        <v>205</v>
      </c>
    </row>
    <row r="154" spans="1:13">
      <c r="A154" s="17">
        <v>76479217</v>
      </c>
      <c r="B154" s="25" t="s">
        <v>153</v>
      </c>
      <c r="C154" s="13" t="s">
        <v>183</v>
      </c>
      <c r="D154"/>
      <c r="F154" s="26" t="s">
        <v>162</v>
      </c>
      <c r="G154" s="16" t="s">
        <v>383</v>
      </c>
    </row>
    <row r="155" spans="1:13">
      <c r="A155" s="17">
        <v>76479263</v>
      </c>
      <c r="B155" s="25" t="s">
        <v>153</v>
      </c>
      <c r="C155" s="13" t="s">
        <v>183</v>
      </c>
      <c r="D155"/>
      <c r="G155" s="26">
        <v>3</v>
      </c>
      <c r="H155" s="16" t="s">
        <v>384</v>
      </c>
    </row>
    <row r="156" spans="1:13">
      <c r="A156" s="17">
        <v>76479257</v>
      </c>
      <c r="B156" s="25" t="s">
        <v>153</v>
      </c>
      <c r="C156" s="13" t="s">
        <v>183</v>
      </c>
      <c r="D156"/>
      <c r="G156" s="26" t="s">
        <v>162</v>
      </c>
      <c r="H156" s="16" t="s">
        <v>208</v>
      </c>
    </row>
    <row r="158" spans="1:13">
      <c r="D158" s="50" t="s">
        <v>268</v>
      </c>
      <c r="E158" s="50"/>
      <c r="F158" s="50"/>
      <c r="G158" s="50"/>
      <c r="H158" s="50"/>
      <c r="I158" s="50"/>
      <c r="J158" s="50"/>
      <c r="K158" s="50"/>
    </row>
    <row r="159" spans="1:13">
      <c r="B159" s="25" t="s">
        <v>153</v>
      </c>
      <c r="C159" s="44" t="s">
        <v>182</v>
      </c>
      <c r="G159" s="26" t="s">
        <v>162</v>
      </c>
      <c r="H159" s="16" t="s">
        <v>385</v>
      </c>
      <c r="M159" s="15" t="s">
        <v>443</v>
      </c>
    </row>
    <row r="160" spans="1:13">
      <c r="A160" s="17">
        <v>76479671</v>
      </c>
      <c r="B160" s="25" t="s">
        <v>153</v>
      </c>
      <c r="C160" s="13" t="s">
        <v>183</v>
      </c>
      <c r="D160"/>
      <c r="H160" s="26">
        <v>4</v>
      </c>
      <c r="I160" s="16" t="s">
        <v>184</v>
      </c>
    </row>
    <row r="161" spans="1:11">
      <c r="A161" s="17">
        <v>76479680</v>
      </c>
      <c r="B161" s="25" t="s">
        <v>153</v>
      </c>
      <c r="C161" s="13" t="s">
        <v>183</v>
      </c>
      <c r="D161"/>
      <c r="H161" s="26" t="s">
        <v>162</v>
      </c>
      <c r="I161" s="16" t="s">
        <v>386</v>
      </c>
    </row>
    <row r="162" spans="1:11">
      <c r="B162" s="25" t="s">
        <v>153</v>
      </c>
      <c r="C162" s="44" t="s">
        <v>182</v>
      </c>
      <c r="I162" s="26">
        <v>5</v>
      </c>
      <c r="J162" s="16" t="s">
        <v>444</v>
      </c>
    </row>
    <row r="163" spans="1:11">
      <c r="B163" s="25" t="s">
        <v>153</v>
      </c>
      <c r="C163" s="44" t="s">
        <v>182</v>
      </c>
      <c r="I163" s="26" t="s">
        <v>162</v>
      </c>
      <c r="J163" s="16" t="s">
        <v>453</v>
      </c>
    </row>
    <row r="164" spans="1:11">
      <c r="A164" s="17">
        <v>76479419</v>
      </c>
      <c r="B164" s="25" t="s">
        <v>153</v>
      </c>
      <c r="C164" s="13" t="s">
        <v>183</v>
      </c>
      <c r="D164"/>
      <c r="J164" s="26">
        <v>6</v>
      </c>
      <c r="K164" s="16" t="s">
        <v>445</v>
      </c>
    </row>
    <row r="165" spans="1:11">
      <c r="A165" s="17">
        <v>76479430</v>
      </c>
      <c r="B165" s="25" t="s">
        <v>153</v>
      </c>
      <c r="C165" s="13" t="s">
        <v>183</v>
      </c>
      <c r="D165"/>
      <c r="J165" s="26">
        <v>6</v>
      </c>
      <c r="K165" s="16" t="s">
        <v>446</v>
      </c>
    </row>
    <row r="166" spans="1:11">
      <c r="A166" s="17">
        <v>76479442</v>
      </c>
      <c r="B166" s="25" t="s">
        <v>153</v>
      </c>
      <c r="C166" s="13" t="s">
        <v>183</v>
      </c>
      <c r="D166"/>
      <c r="G166" s="26" t="s">
        <v>162</v>
      </c>
      <c r="H166" s="16" t="s">
        <v>387</v>
      </c>
    </row>
    <row r="168" spans="1:11">
      <c r="D168" s="50" t="s">
        <v>267</v>
      </c>
      <c r="E168" s="50"/>
      <c r="F168" s="50"/>
      <c r="G168" s="50"/>
      <c r="H168" s="50"/>
      <c r="I168" s="50"/>
      <c r="J168" s="50"/>
      <c r="K168" s="50"/>
    </row>
    <row r="169" spans="1:11">
      <c r="A169" s="17">
        <v>76479359</v>
      </c>
      <c r="B169" s="25" t="s">
        <v>153</v>
      </c>
      <c r="C169" s="13" t="s">
        <v>183</v>
      </c>
      <c r="D169"/>
      <c r="G169" s="26">
        <v>3</v>
      </c>
      <c r="H169" s="16" t="s">
        <v>194</v>
      </c>
    </row>
    <row r="171" spans="1:11">
      <c r="D171" s="50" t="s">
        <v>199</v>
      </c>
      <c r="E171" s="50"/>
      <c r="F171" s="50"/>
      <c r="G171" s="50"/>
      <c r="H171" s="50"/>
      <c r="I171" s="50"/>
      <c r="J171" s="50"/>
      <c r="K171" s="50"/>
    </row>
    <row r="172" spans="1:11">
      <c r="A172" s="17">
        <v>76479319</v>
      </c>
      <c r="B172" s="25" t="s">
        <v>153</v>
      </c>
      <c r="C172" s="13" t="s">
        <v>183</v>
      </c>
      <c r="D172"/>
      <c r="H172" s="26">
        <v>4</v>
      </c>
      <c r="I172" s="16" t="s">
        <v>195</v>
      </c>
    </row>
    <row r="173" spans="1:11">
      <c r="A173" s="17">
        <v>76479329</v>
      </c>
      <c r="B173" s="25" t="s">
        <v>153</v>
      </c>
      <c r="C173" s="13" t="s">
        <v>183</v>
      </c>
      <c r="D173"/>
      <c r="H173" s="26">
        <v>4</v>
      </c>
      <c r="I173" s="16" t="s">
        <v>388</v>
      </c>
    </row>
    <row r="174" spans="1:11">
      <c r="A174" s="17">
        <v>76479336</v>
      </c>
      <c r="B174" s="25" t="s">
        <v>153</v>
      </c>
      <c r="C174" s="13" t="s">
        <v>183</v>
      </c>
      <c r="D174"/>
      <c r="I174" s="26">
        <v>5</v>
      </c>
      <c r="J174" s="16" t="s">
        <v>197</v>
      </c>
    </row>
    <row r="175" spans="1:11">
      <c r="A175" s="17">
        <v>76479343</v>
      </c>
      <c r="B175" s="25" t="s">
        <v>153</v>
      </c>
      <c r="C175" s="13" t="s">
        <v>183</v>
      </c>
      <c r="D175"/>
      <c r="I175" s="26">
        <v>5</v>
      </c>
      <c r="J175" s="16" t="s">
        <v>198</v>
      </c>
    </row>
    <row r="177" spans="1:11">
      <c r="D177" s="50" t="s">
        <v>199</v>
      </c>
      <c r="E177" s="50"/>
      <c r="F177" s="50"/>
      <c r="G177" s="50"/>
      <c r="H177" s="50"/>
      <c r="I177" s="50"/>
      <c r="J177" s="50"/>
      <c r="K177" s="50"/>
    </row>
    <row r="178" spans="1:11">
      <c r="A178" s="17">
        <v>76479769</v>
      </c>
      <c r="B178" s="25" t="s">
        <v>153</v>
      </c>
      <c r="C178" s="13" t="s">
        <v>183</v>
      </c>
      <c r="D178"/>
      <c r="H178" s="26">
        <v>4</v>
      </c>
      <c r="I178" s="16" t="s">
        <v>200</v>
      </c>
    </row>
    <row r="179" spans="1:11">
      <c r="A179" s="17">
        <v>40455095</v>
      </c>
      <c r="B179" s="25" t="s">
        <v>153</v>
      </c>
      <c r="C179" s="13" t="s">
        <v>183</v>
      </c>
      <c r="D179"/>
      <c r="H179" s="26">
        <v>4</v>
      </c>
      <c r="I179" s="16" t="s">
        <v>389</v>
      </c>
    </row>
    <row r="180" spans="1:11">
      <c r="A180" s="17">
        <v>76479752</v>
      </c>
      <c r="B180" s="25" t="s">
        <v>153</v>
      </c>
      <c r="C180" s="13" t="s">
        <v>183</v>
      </c>
      <c r="D180"/>
      <c r="I180" s="26">
        <v>5</v>
      </c>
      <c r="J180" s="16" t="s">
        <v>204</v>
      </c>
    </row>
    <row r="181" spans="1:11">
      <c r="A181" s="17">
        <v>76479744</v>
      </c>
      <c r="B181" s="25" t="s">
        <v>153</v>
      </c>
      <c r="C181" s="13" t="s">
        <v>183</v>
      </c>
      <c r="D181"/>
      <c r="I181" s="26">
        <v>5</v>
      </c>
      <c r="J181" s="16" t="s">
        <v>202</v>
      </c>
    </row>
    <row r="182" spans="1:11">
      <c r="A182" s="17">
        <v>76479736</v>
      </c>
      <c r="B182" s="25" t="s">
        <v>153</v>
      </c>
      <c r="C182" s="13" t="s">
        <v>183</v>
      </c>
      <c r="D182"/>
      <c r="I182" s="26">
        <v>5</v>
      </c>
      <c r="J182" s="16" t="s">
        <v>203</v>
      </c>
    </row>
    <row r="183" spans="1:11">
      <c r="D183"/>
      <c r="I183" s="29"/>
    </row>
  </sheetData>
  <mergeCells count="64">
    <mergeCell ref="D7:K7"/>
    <mergeCell ref="D11:K11"/>
    <mergeCell ref="D168:K168"/>
    <mergeCell ref="G48:I48"/>
    <mergeCell ref="G49:I49"/>
    <mergeCell ref="G50:I50"/>
    <mergeCell ref="G51:I51"/>
    <mergeCell ref="G52:I52"/>
    <mergeCell ref="G53:I53"/>
    <mergeCell ref="G54:I54"/>
    <mergeCell ref="G55:I55"/>
    <mergeCell ref="G56:I56"/>
    <mergeCell ref="G57:I57"/>
    <mergeCell ref="G86:I86"/>
    <mergeCell ref="G42:I42"/>
    <mergeCell ref="G87:I87"/>
    <mergeCell ref="D3:K3"/>
    <mergeCell ref="D1:K1"/>
    <mergeCell ref="D2:K2"/>
    <mergeCell ref="D89:K89"/>
    <mergeCell ref="D158:K158"/>
    <mergeCell ref="D148:K148"/>
    <mergeCell ref="D31:K31"/>
    <mergeCell ref="D19:K19"/>
    <mergeCell ref="D15:K15"/>
    <mergeCell ref="D40:K40"/>
    <mergeCell ref="G41:I41"/>
    <mergeCell ref="G43:I43"/>
    <mergeCell ref="G44:I44"/>
    <mergeCell ref="G45:I45"/>
    <mergeCell ref="G46:I46"/>
    <mergeCell ref="G47:I47"/>
    <mergeCell ref="G58:I58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G79:I79"/>
    <mergeCell ref="G80:I80"/>
    <mergeCell ref="G81:I81"/>
    <mergeCell ref="G82:I82"/>
    <mergeCell ref="G88:I88"/>
    <mergeCell ref="G83:I83"/>
    <mergeCell ref="G84:I84"/>
    <mergeCell ref="G85:I85"/>
    <mergeCell ref="D177:K177"/>
    <mergeCell ref="D152:K152"/>
    <mergeCell ref="D171:K171"/>
  </mergeCells>
  <conditionalFormatting sqref="B90:B91 B146 B104:B107 B109:B110 B135:B137 B140:B142 B132:B133 B149:B150 B113:B116 B120 B118 B98:B100 B160:B161 B164:B166 B169 B172:B175 B178:B182 B153:B156 B123:B126">
    <cfRule type="cellIs" dxfId="0" priority="33" operator="equal">
      <formula>"Y"</formula>
    </cfRule>
  </conditionalFormatting>
  <hyperlinks>
    <hyperlink ref="B90" r:id="rId1"/>
    <hyperlink ref="B91" r:id="rId2"/>
    <hyperlink ref="A91" r:id="rId3" display="http://www.findagrave.com/cgi-bin/fg.cgi?page=gr&amp;GRid=76478999"/>
    <hyperlink ref="A90" r:id="rId4" display="http://www.findagrave.com/cgi-bin/fg.cgi?page=gr&amp;GRid=76478982"/>
    <hyperlink ref="A142" r:id="rId5" display="http://www.findagrave.com/cgi-bin/fg.cgi?page=gr&amp;GRid=76479148"/>
    <hyperlink ref="B142" r:id="rId6"/>
    <hyperlink ref="A146" r:id="rId7" display="http://www.findagrave.com/cgi-bin/fg.cgi?page=gr&amp;GRid=76479169"/>
    <hyperlink ref="B146" r:id="rId8"/>
    <hyperlink ref="A104" r:id="rId9" display="http://www.findagrave.com/cgi-bin/fg.cgi?page=gr&amp;GRid=76479006"/>
    <hyperlink ref="A105" r:id="rId10" display="http://www.findagrave.com/cgi-bin/fg.cgi?page=gr&amp;GRid=61428245"/>
    <hyperlink ref="B104" r:id="rId11"/>
    <hyperlink ref="B105" r:id="rId12"/>
    <hyperlink ref="A107" r:id="rId13" display="http://www.findagrave.com/cgi-bin/fg.cgi?page=gr&amp;GRid=76479649"/>
    <hyperlink ref="A106" r:id="rId14" display="http://www.findagrave.com/cgi-bin/fg.cgi?page=gr&amp;GRid=76479628"/>
    <hyperlink ref="B106" r:id="rId15"/>
    <hyperlink ref="B107" r:id="rId16"/>
    <hyperlink ref="A109" r:id="rId17" display="http://www.findagrave.com/cgi-bin/fg.cgi?page=gr&amp;GRid=76479093"/>
    <hyperlink ref="B109" r:id="rId18"/>
    <hyperlink ref="A110" r:id="rId19" display="http://www.findagrave.com/cgi-bin/fg.cgi?page=gr&amp;GRid=76479112"/>
    <hyperlink ref="B110" r:id="rId20"/>
    <hyperlink ref="A114" r:id="rId21" display="http://www.findagrave.com/cgi-bin/fg.cgi?page=gr&amp;GRid=76479450"/>
    <hyperlink ref="A113" r:id="rId22" display="http://www.findagrave.com/cgi-bin/fg.cgi?page=gr&amp;GRid=76479584"/>
    <hyperlink ref="B113" r:id="rId23"/>
    <hyperlink ref="B114" r:id="rId24"/>
    <hyperlink ref="A136" r:id="rId25" display="http://www.findagrave.com/cgi-bin/fg.cgi?page=gr&amp;GRid=76479067"/>
    <hyperlink ref="A135" r:id="rId26" display="http://www.findagrave.com/cgi-bin/fg.cgi?page=gr&amp;GRid=76479055"/>
    <hyperlink ref="B135" r:id="rId27"/>
    <hyperlink ref="B136" r:id="rId28"/>
    <hyperlink ref="A137" r:id="rId29" display="http://www.findagrave.com/cgi-bin/fg.cgi?page=gr&amp;GRid=76479200"/>
    <hyperlink ref="B137" r:id="rId30"/>
    <hyperlink ref="A140" r:id="rId31" display="http://www.findagrave.com/cgi-bin/fg.cgi?page=gr&amp;GRid=76479394"/>
    <hyperlink ref="A141" r:id="rId32" display="http://www.findagrave.com/cgi-bin/fg.cgi?page=gr&amp;GRid=76479380"/>
    <hyperlink ref="B140" r:id="rId33"/>
    <hyperlink ref="B141" r:id="rId34"/>
    <hyperlink ref="A133" r:id="rId35" display="http://www.findagrave.com/cgi-bin/fg.cgi?page=gr&amp;GRid=76479121"/>
    <hyperlink ref="B133" r:id="rId36"/>
    <hyperlink ref="A132" r:id="rId37" display="http://www.findagrave.com/cgi-bin/fg.cgi?page=gr&amp;GRid=76479102"/>
    <hyperlink ref="B132" r:id="rId38"/>
    <hyperlink ref="A150" r:id="rId39" display="http://www.findagrave.com/cgi-bin/fg.cgi?page=gr&amp;GRid=103599538"/>
    <hyperlink ref="A149" r:id="rId40" display="http://www.findagrave.com/cgi-bin/fg.cgi?page=gr&amp;GRid=103599547"/>
    <hyperlink ref="B149" r:id="rId41"/>
    <hyperlink ref="B150" r:id="rId42"/>
    <hyperlink ref="A115" r:id="rId43" display="http://www.findagrave.com/cgi-bin/fg.cgi?page=gr&amp;GRid=76479621"/>
    <hyperlink ref="B115" r:id="rId44"/>
    <hyperlink ref="A116" r:id="rId45" display="http://www.findagrave.com/cgi-bin/fg.cgi?page=gr&amp;GRid=76210604"/>
    <hyperlink ref="B116" r:id="rId46"/>
    <hyperlink ref="A120" r:id="rId47" display="http://www.findagrave.com/cgi-bin/fg.cgi?page=gr&amp;GRid=76479657"/>
    <hyperlink ref="B120" r:id="rId48"/>
    <hyperlink ref="A124" r:id="rId49" display="http://www.findagrave.com/cgi-bin/fg.cgi?page=gr&amp;GRid=76479547"/>
    <hyperlink ref="B124" r:id="rId50"/>
    <hyperlink ref="A118" r:id="rId51" display="http://www.findagrave.com/cgi-bin/fg.cgi?page=gr&amp;GRid=76479477"/>
    <hyperlink ref="B118" r:id="rId52"/>
    <hyperlink ref="A117" r:id="rId53" display="http://www.findagrave.com/cgi-bin/fg.cgi?page=gr&amp;GRid=76479470"/>
    <hyperlink ref="A119" r:id="rId54" display="http://www.findagrave.com/cgi-bin/fg.cgi?page=gr&amp;GRid=76479497"/>
    <hyperlink ref="A121" r:id="rId55" display="http://www.findagrave.com/cgi-bin/fg.cgi?page=gr&amp;GRid=76479513"/>
    <hyperlink ref="A122" r:id="rId56" display="http://www.findagrave.com/cgi-bin/fg.cgi?page=gr&amp;GRid=76479526"/>
    <hyperlink ref="A123" r:id="rId57" display="http://www.findagrave.com/cgi-bin/fg.cgi?page=gr&amp;GRid=76479537"/>
    <hyperlink ref="A125" r:id="rId58" display="http://www.findagrave.com/cgi-bin/fg.cgi?page=gr&amp;GRid=76479558"/>
    <hyperlink ref="A127" r:id="rId59" display="http://www.findagrave.com/cgi-bin/fg.cgi?page=gr&amp;GRid=76479564"/>
    <hyperlink ref="A166" r:id="rId60" display="http://www.findagrave.com/cgi-bin/fg.cgi?page=gr&amp;GRid=76479442"/>
    <hyperlink ref="B166" r:id="rId61"/>
    <hyperlink ref="A98" r:id="rId62" display="http://www.findagrave.com/cgi-bin/fg.cgi?page=gr&amp;GRid=76479709"/>
    <hyperlink ref="B98" r:id="rId63"/>
    <hyperlink ref="A99" r:id="rId64" display="http://www.findagrave.com/cgi-bin/fg.cgi?page=gr&amp;GRid=76479725"/>
    <hyperlink ref="B99" r:id="rId65"/>
    <hyperlink ref="A100" r:id="rId66" display="http://www.findagrave.com/cgi-bin/fg.cgi?page=gr&amp;GRid=76479693"/>
    <hyperlink ref="B100" r:id="rId67"/>
    <hyperlink ref="A160" r:id="rId68" display="http://www.findagrave.com/cgi-bin/fg.cgi?page=gr&amp;GRid=76479671"/>
    <hyperlink ref="B160" r:id="rId69"/>
    <hyperlink ref="A161" r:id="rId70" display="http://www.findagrave.com/cgi-bin/fg.cgi?page=gr&amp;GRid=76479680"/>
    <hyperlink ref="B161" r:id="rId71"/>
    <hyperlink ref="A165" r:id="rId72" display="http://www.findagrave.com/cgi-bin/fg.cgi?page=gr&amp;GRid=76479430"/>
    <hyperlink ref="A164" r:id="rId73" display="http://www.findagrave.com/cgi-bin/fg.cgi?page=gr&amp;GRid=76479419"/>
    <hyperlink ref="B165" r:id="rId74"/>
    <hyperlink ref="B164" r:id="rId75"/>
    <hyperlink ref="A169" r:id="rId76" display="http://www.findagrave.com/cgi-bin/fg.cgi?page=gr&amp;GRid=76479359"/>
    <hyperlink ref="B169" r:id="rId77"/>
    <hyperlink ref="A175" r:id="rId78" display="http://www.findagrave.com/cgi-bin/fg.cgi?page=gr&amp;GRid=76479343"/>
    <hyperlink ref="A174" r:id="rId79" display="http://www.findagrave.com/cgi-bin/fg.cgi?page=gr&amp;GRid=76479336"/>
    <hyperlink ref="A172" r:id="rId80" display="http://www.findagrave.com/cgi-bin/fg.cgi?page=gr&amp;GRid=76479319"/>
    <hyperlink ref="A173" r:id="rId81" display="http://www.findagrave.com/cgi-bin/fg.cgi?page=gr&amp;GRid=76479329"/>
    <hyperlink ref="B175" r:id="rId82"/>
    <hyperlink ref="B174" r:id="rId83"/>
    <hyperlink ref="B173" r:id="rId84"/>
    <hyperlink ref="B172" r:id="rId85"/>
    <hyperlink ref="A180" r:id="rId86" display="http://www.findagrave.com/cgi-bin/fg.cgi?page=gr&amp;GRid=76479752"/>
    <hyperlink ref="A182" r:id="rId87" display="http://www.findagrave.com/cgi-bin/fg.cgi?page=gr&amp;GRid=76479736"/>
    <hyperlink ref="A181" r:id="rId88" display="http://www.findagrave.com/cgi-bin/fg.cgi?page=gr&amp;GRid=76479744"/>
    <hyperlink ref="A179" r:id="rId89" display="http://www.findagrave.com/cgi-bin/fg.cgi?page=gr&amp;GRid=40455095"/>
    <hyperlink ref="A178" r:id="rId90" display="http://www.findagrave.com/cgi-bin/fg.cgi?page=gr&amp;GRid=76479769"/>
    <hyperlink ref="B182" r:id="rId91"/>
    <hyperlink ref="B181" r:id="rId92"/>
    <hyperlink ref="B180" r:id="rId93"/>
    <hyperlink ref="B179" r:id="rId94"/>
    <hyperlink ref="B178" r:id="rId95"/>
    <hyperlink ref="A155" r:id="rId96" display="http://www.findagrave.com/cgi-bin/fg.cgi?page=gr&amp;GRid=76479263"/>
    <hyperlink ref="A156" r:id="rId97" display="http://www.findagrave.com/cgi-bin/fg.cgi?page=gr&amp;GRid=76479257"/>
    <hyperlink ref="A153" r:id="rId98" display="http://www.findagrave.com/cgi-bin/fg.cgi?page=gr&amp;GRid=76479228"/>
    <hyperlink ref="A154" r:id="rId99" display="http://www.findagrave.com/cgi-bin/fg.cgi?page=gr&amp;GRid=76479217"/>
    <hyperlink ref="B155" r:id="rId100"/>
    <hyperlink ref="B156" r:id="rId101"/>
    <hyperlink ref="B153" r:id="rId102"/>
    <hyperlink ref="B154" r:id="rId103"/>
    <hyperlink ref="A126" r:id="rId104" display="http://www.findagrave.com/cgi-bin/fg.cgi?page=gr&amp;GRid=104207823"/>
    <hyperlink ref="B126" r:id="rId105"/>
    <hyperlink ref="B125" r:id="rId106"/>
    <hyperlink ref="B123" r:id="rId107"/>
    <hyperlink ref="B117" r:id="rId108"/>
    <hyperlink ref="B119" r:id="rId109"/>
    <hyperlink ref="B122" r:id="rId110"/>
    <hyperlink ref="B121" r:id="rId111"/>
    <hyperlink ref="B127" r:id="rId112"/>
    <hyperlink ref="B92" r:id="rId113"/>
    <hyperlink ref="B93" r:id="rId114"/>
    <hyperlink ref="B94" r:id="rId115"/>
    <hyperlink ref="B95" r:id="rId116"/>
    <hyperlink ref="B97" r:id="rId117"/>
    <hyperlink ref="B96" r:id="rId118"/>
    <hyperlink ref="B101" r:id="rId119"/>
    <hyperlink ref="B102" r:id="rId120"/>
    <hyperlink ref="B103" r:id="rId121"/>
    <hyperlink ref="B143" r:id="rId122"/>
    <hyperlink ref="B144" r:id="rId123"/>
    <hyperlink ref="B145" r:id="rId124"/>
    <hyperlink ref="B108" r:id="rId125"/>
    <hyperlink ref="B111" r:id="rId126"/>
    <hyperlink ref="B112" r:id="rId127"/>
    <hyperlink ref="B128" r:id="rId128"/>
    <hyperlink ref="B129" r:id="rId129"/>
    <hyperlink ref="B130" r:id="rId130"/>
    <hyperlink ref="M130" r:id="rId131" display="http://www.findagrave.com/cgi-bin/fg.cgi?page=gr&amp;GRid=80170258"/>
    <hyperlink ref="B134" r:id="rId132"/>
    <hyperlink ref="B138" r:id="rId133"/>
    <hyperlink ref="B139" r:id="rId134"/>
    <hyperlink ref="B159" r:id="rId135"/>
    <hyperlink ref="M159" r:id="rId136"/>
    <hyperlink ref="B162" r:id="rId137"/>
    <hyperlink ref="B163" r:id="rId138"/>
    <hyperlink ref="M118" r:id="rId139"/>
    <hyperlink ref="A130" r:id="rId140" display="http://www.findagrave.com/cgi-bin/fg.cgi?page=gr&amp;GRid=104276498"/>
    <hyperlink ref="A111" r:id="rId141" display="http://www.findagrave.com/cgi-bin/fg.cgi?page=gr&amp;GRid=104277313"/>
    <hyperlink ref="B131" r:id="rId142"/>
    <hyperlink ref="A131" r:id="rId143" display="http://www.findagrave.com/cgi-bin/fg.cgi?page=gr&amp;GRid=104292365"/>
    <hyperlink ref="A128" r:id="rId144" display="http://www.findagrave.com/cgi-bin/fg.cgi?page=gr&amp;GRid=104294290"/>
    <hyperlink ref="A129" r:id="rId145" display="http://www.findagrave.com/cgi-bin/fg.cgi?page=gr&amp;GRid=104295668"/>
    <hyperlink ref="A92" r:id="rId146" display="http://www.findagrave.com/cgi-bin/fg.cgi?page=gr&amp;GRid=104502715"/>
    <hyperlink ref="A93" r:id="rId147" display="http://www.findagrave.com/cgi-bin/fg.cgi?page=gr&amp;GRid=104502749"/>
    <hyperlink ref="A94" r:id="rId148" display="http://www.findagrave.com/cgi-bin/fg.cgi?page=gr&amp;GRid=104502801"/>
    <hyperlink ref="A101" r:id="rId149" display="http://www.findagrave.com/cgi-bin/fg.cgi?page=gr&amp;GRid=104502837"/>
    <hyperlink ref="A102" r:id="rId150" display="http://www.findagrave.com/cgi-bin/fg.cgi?page=gr&amp;GRid=104502869"/>
    <hyperlink ref="A103" r:id="rId151" display="http://www.findagrave.com/cgi-bin/fg.cgi?page=gr&amp;GRid=104502897"/>
    <hyperlink ref="A108" r:id="rId152" display="http://www.findagrave.com/cgi-bin/fg.cgi?page=gr&amp;GRid=104503046"/>
    <hyperlink ref="A134" r:id="rId153" display="http://www.findagrave.com/cgi-bin/fg.cgi?page=gr&amp;GRid=104503072"/>
    <hyperlink ref="A138" r:id="rId154" display="http://www.findagrave.com/cgi-bin/fg.cgi?page=gr&amp;GRid=104503104"/>
    <hyperlink ref="A139" r:id="rId155" display="http://www.findagrave.com/cgi-bin/fg.cgi?page=gr&amp;GRid=104503131"/>
    <hyperlink ref="A143" r:id="rId156" display="http://www.findagrave.com/cgi-bin/fg.cgi?page=gr&amp;GRid=104502914"/>
    <hyperlink ref="A144" r:id="rId157" display="http://www.findagrave.com/cgi-bin/fg.cgi?page=gr&amp;GRid=104502958"/>
    <hyperlink ref="A145" r:id="rId158" display="http://www.findagrave.com/cgi-bin/fg.cgi?page=gr&amp;GRid=104502985"/>
    <hyperlink ref="M122" r:id="rId159" display="http://www.findagrave.com/cgi-bin/fg.cgi?page=gr&amp;GRid=104746196"/>
  </hyperlinks>
  <pageMargins left="0.7" right="0.7" top="0.75" bottom="0.75" header="0.3" footer="0.3"/>
  <pageSetup orientation="portrait" r:id="rId160"/>
  <rowBreaks count="1" manualBreakCount="1">
    <brk id="88" min="3" max="10" man="1"/>
  </rowBreaks>
  <drawing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4"/>
  <sheetViews>
    <sheetView topLeftCell="F1" zoomScale="80" zoomScaleNormal="80" workbookViewId="0">
      <pane ySplit="1" topLeftCell="A32" activePane="bottomLeft" state="frozen"/>
      <selection pane="bottomLeft" activeCell="I57" sqref="I57"/>
    </sheetView>
  </sheetViews>
  <sheetFormatPr defaultRowHeight="15"/>
  <cols>
    <col min="1" max="1" width="10.5703125" bestFit="1" customWidth="1"/>
    <col min="2" max="2" width="7.5703125" bestFit="1" customWidth="1"/>
    <col min="3" max="3" width="11" bestFit="1" customWidth="1"/>
    <col min="4" max="4" width="7.7109375" bestFit="1" customWidth="1"/>
    <col min="5" max="5" width="7.28515625" bestFit="1" customWidth="1"/>
    <col min="6" max="6" width="4.140625" bestFit="1" customWidth="1"/>
    <col min="7" max="7" width="9.28515625" bestFit="1" customWidth="1"/>
    <col min="9" max="9" width="11.42578125" bestFit="1" customWidth="1"/>
    <col min="10" max="10" width="11.7109375" bestFit="1" customWidth="1"/>
    <col min="11" max="11" width="14.5703125" bestFit="1" customWidth="1"/>
    <col min="12" max="12" width="6.5703125" bestFit="1" customWidth="1"/>
    <col min="13" max="13" width="15.140625" bestFit="1" customWidth="1"/>
    <col min="26" max="26" width="9.140625" style="12"/>
  </cols>
  <sheetData>
    <row r="1" spans="1:26">
      <c r="A1" s="16"/>
      <c r="B1" s="18" t="s">
        <v>122</v>
      </c>
      <c r="C1" s="18" t="s">
        <v>121</v>
      </c>
      <c r="D1" s="18" t="s">
        <v>124</v>
      </c>
      <c r="E1" s="18" t="s">
        <v>125</v>
      </c>
      <c r="F1" s="18" t="s">
        <v>123</v>
      </c>
      <c r="G1" s="18"/>
      <c r="H1" s="16" t="s">
        <v>1</v>
      </c>
      <c r="I1" s="16" t="s">
        <v>2</v>
      </c>
      <c r="J1" s="16" t="s">
        <v>3</v>
      </c>
      <c r="K1" s="16" t="s">
        <v>4</v>
      </c>
      <c r="L1" s="16" t="s">
        <v>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15</v>
      </c>
      <c r="W1" s="16" t="s">
        <v>16</v>
      </c>
    </row>
    <row r="2" spans="1:26">
      <c r="A2" s="17">
        <v>76478982</v>
      </c>
      <c r="B2" s="16" t="s">
        <v>25</v>
      </c>
      <c r="C2" s="16"/>
      <c r="D2" s="22"/>
      <c r="E2" s="22"/>
      <c r="F2" s="16"/>
      <c r="G2" s="20" t="s">
        <v>146</v>
      </c>
      <c r="H2" s="16"/>
      <c r="I2" s="16" t="s">
        <v>76</v>
      </c>
      <c r="J2" s="16" t="s">
        <v>88</v>
      </c>
      <c r="K2" s="16"/>
      <c r="L2" s="16"/>
      <c r="M2" s="16"/>
      <c r="N2" s="16"/>
      <c r="O2" s="16">
        <v>9</v>
      </c>
      <c r="P2" s="16">
        <v>24</v>
      </c>
      <c r="Q2" s="16">
        <v>1744</v>
      </c>
      <c r="R2" s="16">
        <v>8</v>
      </c>
      <c r="S2" s="16">
        <v>24</v>
      </c>
      <c r="T2" s="20"/>
      <c r="U2" s="16"/>
      <c r="V2" s="16"/>
      <c r="W2" s="16"/>
      <c r="Z2" s="20">
        <f t="shared" ref="Z2:Z3" si="0">T2-Q2</f>
        <v>-1744</v>
      </c>
    </row>
    <row r="3" spans="1:26">
      <c r="A3" s="17">
        <v>76478999</v>
      </c>
      <c r="B3" s="16" t="s">
        <v>25</v>
      </c>
      <c r="C3" s="16"/>
      <c r="D3" s="22"/>
      <c r="E3" s="22"/>
      <c r="F3" s="16"/>
      <c r="G3" s="20" t="s">
        <v>146</v>
      </c>
      <c r="H3" s="16"/>
      <c r="I3" s="16" t="s">
        <v>76</v>
      </c>
      <c r="J3" s="16" t="s">
        <v>44</v>
      </c>
      <c r="K3" s="16"/>
      <c r="L3" s="16"/>
      <c r="M3" s="16" t="s">
        <v>86</v>
      </c>
      <c r="N3" s="16"/>
      <c r="O3" s="16">
        <v>7</v>
      </c>
      <c r="P3" s="16">
        <v>31</v>
      </c>
      <c r="Q3" s="16">
        <v>1751</v>
      </c>
      <c r="R3" s="16">
        <v>2</v>
      </c>
      <c r="S3" s="16">
        <v>23</v>
      </c>
      <c r="T3" s="20"/>
      <c r="U3" s="16"/>
      <c r="V3" s="16" t="s">
        <v>87</v>
      </c>
      <c r="W3" s="16"/>
      <c r="Z3" s="20">
        <f t="shared" si="0"/>
        <v>-1751</v>
      </c>
    </row>
    <row r="4" spans="1:26">
      <c r="A4" s="17">
        <v>76479102</v>
      </c>
      <c r="B4" s="16" t="s">
        <v>39</v>
      </c>
      <c r="C4" s="16"/>
      <c r="D4" s="16" t="s">
        <v>39</v>
      </c>
      <c r="E4" s="16"/>
      <c r="F4" s="16"/>
      <c r="G4" s="20" t="s">
        <v>146</v>
      </c>
      <c r="H4" s="16"/>
      <c r="I4" s="16" t="s">
        <v>76</v>
      </c>
      <c r="J4" s="16" t="s">
        <v>41</v>
      </c>
      <c r="K4" s="16"/>
      <c r="L4" s="16"/>
      <c r="M4" s="16"/>
      <c r="N4" s="16"/>
      <c r="O4" s="16">
        <v>11</v>
      </c>
      <c r="P4" s="16">
        <v>29</v>
      </c>
      <c r="Q4" s="16">
        <v>1848</v>
      </c>
      <c r="R4" s="16"/>
      <c r="S4" s="16"/>
      <c r="T4" s="20"/>
      <c r="U4" s="16"/>
      <c r="V4" s="16"/>
      <c r="W4" s="16"/>
      <c r="Z4" s="20">
        <f t="shared" ref="Z4:Z48" si="1">T4-Q4</f>
        <v>-1848</v>
      </c>
    </row>
    <row r="5" spans="1:26">
      <c r="A5" s="17">
        <v>61428245</v>
      </c>
      <c r="B5" s="16" t="s">
        <v>25</v>
      </c>
      <c r="C5" s="16"/>
      <c r="D5" s="16"/>
      <c r="E5" s="16" t="s">
        <v>39</v>
      </c>
      <c r="F5" s="16"/>
      <c r="G5" s="16"/>
      <c r="H5" s="16"/>
      <c r="I5" s="16" t="s">
        <v>76</v>
      </c>
      <c r="J5" s="16" t="s">
        <v>92</v>
      </c>
      <c r="K5" s="16"/>
      <c r="L5" s="16"/>
      <c r="M5" s="16" t="s">
        <v>93</v>
      </c>
      <c r="N5" s="16"/>
      <c r="O5" s="16">
        <v>7</v>
      </c>
      <c r="P5" s="16">
        <v>21</v>
      </c>
      <c r="Q5" s="16">
        <v>1782</v>
      </c>
      <c r="R5" s="16">
        <v>8</v>
      </c>
      <c r="S5" s="16">
        <v>28</v>
      </c>
      <c r="T5" s="16">
        <v>1838</v>
      </c>
      <c r="U5" s="16"/>
      <c r="V5" s="16"/>
      <c r="W5" s="16"/>
      <c r="Z5" s="32">
        <f t="shared" ref="Z5:Z46" si="2">T5-Q5</f>
        <v>56</v>
      </c>
    </row>
    <row r="6" spans="1:26">
      <c r="A6" s="17">
        <v>76479169</v>
      </c>
      <c r="B6" s="16" t="s">
        <v>25</v>
      </c>
      <c r="C6" s="16"/>
      <c r="D6" s="16"/>
      <c r="E6" s="16"/>
      <c r="F6" s="16"/>
      <c r="G6" s="16"/>
      <c r="H6" s="16"/>
      <c r="I6" s="16" t="s">
        <v>76</v>
      </c>
      <c r="J6" s="16" t="s">
        <v>148</v>
      </c>
      <c r="K6" s="16"/>
      <c r="L6" s="16"/>
      <c r="M6" s="16"/>
      <c r="N6" s="16"/>
      <c r="O6" s="16">
        <v>7</v>
      </c>
      <c r="P6" s="16">
        <v>14</v>
      </c>
      <c r="Q6" s="16">
        <v>1792</v>
      </c>
      <c r="R6" s="16"/>
      <c r="S6" s="16"/>
      <c r="T6" s="16">
        <v>1851</v>
      </c>
      <c r="U6" s="16"/>
      <c r="V6" s="16"/>
      <c r="W6" s="16"/>
      <c r="Z6" s="32">
        <f t="shared" si="2"/>
        <v>59</v>
      </c>
    </row>
    <row r="7" spans="1:26">
      <c r="A7" s="17">
        <v>76479006</v>
      </c>
      <c r="B7" s="16" t="s">
        <v>25</v>
      </c>
      <c r="C7" s="16"/>
      <c r="D7" s="16"/>
      <c r="E7" s="16" t="s">
        <v>39</v>
      </c>
      <c r="F7" s="16"/>
      <c r="G7" s="16"/>
      <c r="H7" s="16"/>
      <c r="I7" s="16" t="s">
        <v>76</v>
      </c>
      <c r="J7" s="16" t="s">
        <v>90</v>
      </c>
      <c r="K7" s="16"/>
      <c r="L7" s="16"/>
      <c r="M7" s="16"/>
      <c r="N7" s="16"/>
      <c r="O7" s="16">
        <v>4</v>
      </c>
      <c r="P7" s="16">
        <v>28</v>
      </c>
      <c r="Q7" s="16">
        <v>1782</v>
      </c>
      <c r="R7" s="16">
        <v>1</v>
      </c>
      <c r="S7" s="16">
        <v>26</v>
      </c>
      <c r="T7" s="16">
        <v>1858</v>
      </c>
      <c r="U7" s="16"/>
      <c r="V7" s="16"/>
      <c r="W7" s="16"/>
      <c r="Z7" s="32">
        <f t="shared" si="2"/>
        <v>76</v>
      </c>
    </row>
    <row r="8" spans="1:26">
      <c r="A8" s="17">
        <v>76479336</v>
      </c>
      <c r="B8" s="16" t="s">
        <v>39</v>
      </c>
      <c r="C8" s="16" t="s">
        <v>39</v>
      </c>
      <c r="D8" s="16" t="s">
        <v>39</v>
      </c>
      <c r="E8" s="16" t="s">
        <v>126</v>
      </c>
      <c r="F8" s="16" t="s">
        <v>136</v>
      </c>
      <c r="G8" s="16"/>
      <c r="H8" s="16"/>
      <c r="I8" s="16" t="s">
        <v>102</v>
      </c>
      <c r="J8" s="16" t="s">
        <v>75</v>
      </c>
      <c r="K8" s="16" t="s">
        <v>104</v>
      </c>
      <c r="L8" s="16"/>
      <c r="M8" s="16"/>
      <c r="N8" s="16"/>
      <c r="O8" s="16">
        <v>2</v>
      </c>
      <c r="P8" s="16">
        <v>27</v>
      </c>
      <c r="Q8" s="16">
        <v>1862</v>
      </c>
      <c r="R8" s="16">
        <v>3</v>
      </c>
      <c r="S8" s="16">
        <v>2</v>
      </c>
      <c r="T8" s="16">
        <v>1862</v>
      </c>
      <c r="U8" s="16"/>
      <c r="V8" s="16"/>
      <c r="W8" s="16"/>
      <c r="Z8" s="32">
        <f t="shared" si="2"/>
        <v>0</v>
      </c>
    </row>
    <row r="9" spans="1:26">
      <c r="A9" s="17">
        <v>76479725</v>
      </c>
      <c r="B9" s="16" t="s">
        <v>39</v>
      </c>
      <c r="C9" s="16" t="s">
        <v>39</v>
      </c>
      <c r="D9" s="16" t="s">
        <v>126</v>
      </c>
      <c r="E9" s="16" t="s">
        <v>39</v>
      </c>
      <c r="F9" s="16"/>
      <c r="G9" s="16"/>
      <c r="H9" s="16"/>
      <c r="I9" s="16" t="s">
        <v>112</v>
      </c>
      <c r="J9" s="16" t="s">
        <v>114</v>
      </c>
      <c r="K9" s="16" t="s">
        <v>71</v>
      </c>
      <c r="L9" s="16"/>
      <c r="M9" s="16" t="s">
        <v>135</v>
      </c>
      <c r="N9" s="16"/>
      <c r="O9" s="16"/>
      <c r="P9" s="16"/>
      <c r="Q9" s="16">
        <v>1828</v>
      </c>
      <c r="R9" s="16">
        <v>2</v>
      </c>
      <c r="S9" s="16">
        <v>28</v>
      </c>
      <c r="T9" s="16">
        <v>1862</v>
      </c>
      <c r="U9" s="16"/>
      <c r="V9" s="16"/>
      <c r="W9" s="16"/>
      <c r="Z9" s="32">
        <f t="shared" si="2"/>
        <v>34</v>
      </c>
    </row>
    <row r="10" spans="1:26">
      <c r="A10" s="17">
        <v>76479584</v>
      </c>
      <c r="B10" s="16" t="s">
        <v>39</v>
      </c>
      <c r="C10" s="16" t="s">
        <v>39</v>
      </c>
      <c r="D10" s="16" t="s">
        <v>129</v>
      </c>
      <c r="E10" s="16" t="s">
        <v>130</v>
      </c>
      <c r="F10" s="16" t="s">
        <v>130</v>
      </c>
      <c r="G10" s="16"/>
      <c r="H10" s="16"/>
      <c r="I10" s="16" t="s">
        <v>76</v>
      </c>
      <c r="J10" s="16" t="s">
        <v>82</v>
      </c>
      <c r="K10" s="16" t="s">
        <v>83</v>
      </c>
      <c r="L10" s="16"/>
      <c r="M10" s="16"/>
      <c r="O10" s="16">
        <v>8</v>
      </c>
      <c r="P10" s="16">
        <v>9</v>
      </c>
      <c r="Q10" s="16">
        <v>1862</v>
      </c>
      <c r="R10" s="16">
        <v>10</v>
      </c>
      <c r="S10" s="16">
        <v>25</v>
      </c>
      <c r="T10" s="16">
        <v>1863</v>
      </c>
      <c r="U10" s="16"/>
      <c r="V10" s="16"/>
      <c r="W10" s="16"/>
      <c r="Z10" s="32">
        <f t="shared" si="2"/>
        <v>1</v>
      </c>
    </row>
    <row r="11" spans="1:26">
      <c r="A11" s="17">
        <v>76479744</v>
      </c>
      <c r="B11" s="16" t="s">
        <v>39</v>
      </c>
      <c r="C11" s="16" t="s">
        <v>39</v>
      </c>
      <c r="D11" s="16" t="s">
        <v>39</v>
      </c>
      <c r="E11" s="16" t="s">
        <v>130</v>
      </c>
      <c r="F11" s="16"/>
      <c r="G11" s="16"/>
      <c r="H11" s="16"/>
      <c r="I11" s="16" t="s">
        <v>69</v>
      </c>
      <c r="J11" s="16" t="s">
        <v>115</v>
      </c>
      <c r="K11" s="16" t="s">
        <v>145</v>
      </c>
      <c r="L11" s="16"/>
      <c r="M11" s="16"/>
      <c r="N11" s="16"/>
      <c r="O11" s="16">
        <v>1</v>
      </c>
      <c r="P11" s="16">
        <v>31</v>
      </c>
      <c r="Q11" s="16">
        <v>1861</v>
      </c>
      <c r="R11" s="16">
        <v>4</v>
      </c>
      <c r="S11" s="16">
        <v>18</v>
      </c>
      <c r="T11" s="16">
        <v>1863</v>
      </c>
      <c r="U11" s="16"/>
      <c r="V11" s="16"/>
      <c r="W11" s="16"/>
      <c r="Z11" s="32">
        <f t="shared" si="2"/>
        <v>2</v>
      </c>
    </row>
    <row r="12" spans="1:26">
      <c r="A12" s="17">
        <v>76479752</v>
      </c>
      <c r="B12" s="16" t="s">
        <v>39</v>
      </c>
      <c r="C12" s="16" t="s">
        <v>39</v>
      </c>
      <c r="D12" s="16" t="s">
        <v>39</v>
      </c>
      <c r="E12" s="16" t="s">
        <v>130</v>
      </c>
      <c r="F12" s="16"/>
      <c r="G12" s="16"/>
      <c r="H12" s="16"/>
      <c r="I12" s="16" t="s">
        <v>69</v>
      </c>
      <c r="J12" s="16" t="s">
        <v>68</v>
      </c>
      <c r="K12" s="16" t="s">
        <v>36</v>
      </c>
      <c r="L12" s="16"/>
      <c r="M12" s="16"/>
      <c r="N12" s="16"/>
      <c r="O12" s="16">
        <v>9</v>
      </c>
      <c r="P12" s="16">
        <v>22</v>
      </c>
      <c r="Q12" s="16">
        <v>1856</v>
      </c>
      <c r="R12" s="16">
        <v>4</v>
      </c>
      <c r="S12" s="16">
        <v>26</v>
      </c>
      <c r="T12" s="16">
        <v>1863</v>
      </c>
      <c r="U12" s="16"/>
      <c r="V12" s="16"/>
      <c r="W12" s="16"/>
      <c r="Z12" s="32">
        <f t="shared" si="2"/>
        <v>7</v>
      </c>
    </row>
    <row r="13" spans="1:26">
      <c r="A13" s="17">
        <v>76479693</v>
      </c>
      <c r="B13" s="16" t="s">
        <v>39</v>
      </c>
      <c r="C13" s="16" t="s">
        <v>39</v>
      </c>
      <c r="D13" s="16" t="s">
        <v>39</v>
      </c>
      <c r="E13" s="16" t="s">
        <v>130</v>
      </c>
      <c r="F13" s="16"/>
      <c r="G13" s="16"/>
      <c r="H13" s="16"/>
      <c r="I13" s="16" t="s">
        <v>112</v>
      </c>
      <c r="J13" s="16" t="s">
        <v>30</v>
      </c>
      <c r="K13" s="16" t="s">
        <v>134</v>
      </c>
      <c r="L13" s="16"/>
      <c r="M13" s="16"/>
      <c r="N13" s="16"/>
      <c r="O13" s="16">
        <v>6</v>
      </c>
      <c r="P13" s="16">
        <v>23</v>
      </c>
      <c r="Q13" s="16">
        <v>1861</v>
      </c>
      <c r="R13" s="16">
        <v>7</v>
      </c>
      <c r="S13" s="16">
        <v>11</v>
      </c>
      <c r="T13" s="16">
        <v>1865</v>
      </c>
      <c r="U13" s="16"/>
      <c r="V13" s="16"/>
      <c r="W13" s="16"/>
      <c r="Z13" s="32">
        <f t="shared" si="2"/>
        <v>4</v>
      </c>
    </row>
    <row r="14" spans="1:26">
      <c r="A14" s="17">
        <v>76479442</v>
      </c>
      <c r="B14" s="16" t="s">
        <v>39</v>
      </c>
      <c r="C14" s="16" t="s">
        <v>39</v>
      </c>
      <c r="D14" s="16" t="s">
        <v>126</v>
      </c>
      <c r="E14" s="16" t="s">
        <v>39</v>
      </c>
      <c r="F14" s="16"/>
      <c r="G14" s="16"/>
      <c r="H14" s="16"/>
      <c r="I14" s="16" t="s">
        <v>112</v>
      </c>
      <c r="J14" s="16" t="s">
        <v>113</v>
      </c>
      <c r="K14" s="16" t="s">
        <v>35</v>
      </c>
      <c r="L14" s="16"/>
      <c r="M14" s="16" t="s">
        <v>127</v>
      </c>
      <c r="N14" s="16"/>
      <c r="O14" s="16"/>
      <c r="P14" s="16"/>
      <c r="Q14" s="16">
        <v>1827</v>
      </c>
      <c r="R14" s="16">
        <v>9</v>
      </c>
      <c r="S14" s="16">
        <v>12</v>
      </c>
      <c r="T14" s="16">
        <v>1865</v>
      </c>
      <c r="U14" s="16"/>
      <c r="V14" s="16"/>
      <c r="W14" s="16"/>
      <c r="Z14" s="32">
        <f t="shared" si="2"/>
        <v>38</v>
      </c>
    </row>
    <row r="15" spans="1:26">
      <c r="A15" s="17">
        <v>76479148</v>
      </c>
      <c r="B15" s="16" t="s">
        <v>25</v>
      </c>
      <c r="C15" s="16"/>
      <c r="D15" s="16"/>
      <c r="E15" s="16"/>
      <c r="F15" s="16"/>
      <c r="G15" s="16"/>
      <c r="H15" s="16"/>
      <c r="I15" s="16" t="s">
        <v>76</v>
      </c>
      <c r="J15" s="16" t="s">
        <v>149</v>
      </c>
      <c r="K15" s="16"/>
      <c r="L15" s="16"/>
      <c r="M15" s="16"/>
      <c r="N15" s="16"/>
      <c r="O15" s="16">
        <v>2</v>
      </c>
      <c r="P15" s="16">
        <v>24</v>
      </c>
      <c r="Q15" s="16">
        <v>1784</v>
      </c>
      <c r="R15" s="16">
        <v>12</v>
      </c>
      <c r="S15" s="16">
        <v>4</v>
      </c>
      <c r="T15" s="16">
        <v>1865</v>
      </c>
      <c r="U15" s="16"/>
      <c r="V15" s="16"/>
      <c r="W15" s="16"/>
      <c r="Z15" s="32">
        <f t="shared" si="2"/>
        <v>81</v>
      </c>
    </row>
    <row r="16" spans="1:26">
      <c r="A16" s="17">
        <v>76479343</v>
      </c>
      <c r="B16" s="16" t="s">
        <v>39</v>
      </c>
      <c r="C16" s="16" t="s">
        <v>39</v>
      </c>
      <c r="D16" s="16" t="s">
        <v>39</v>
      </c>
      <c r="E16" s="16" t="s">
        <v>126</v>
      </c>
      <c r="F16" s="16" t="s">
        <v>136</v>
      </c>
      <c r="G16" s="16"/>
      <c r="H16" s="16"/>
      <c r="I16" s="16" t="s">
        <v>102</v>
      </c>
      <c r="J16" s="16" t="s">
        <v>142</v>
      </c>
      <c r="K16" s="16" t="s">
        <v>143</v>
      </c>
      <c r="L16" s="16"/>
      <c r="M16" s="16"/>
      <c r="N16" s="16" t="s">
        <v>103</v>
      </c>
      <c r="O16" s="16">
        <v>9</v>
      </c>
      <c r="P16" s="16">
        <v>28</v>
      </c>
      <c r="Q16" s="16">
        <v>1866</v>
      </c>
      <c r="R16" s="16">
        <v>10</v>
      </c>
      <c r="S16" s="16">
        <v>13</v>
      </c>
      <c r="T16" s="16">
        <v>1866</v>
      </c>
      <c r="U16" s="16"/>
      <c r="V16" s="16"/>
      <c r="W16" s="16"/>
      <c r="Z16" s="32">
        <f t="shared" si="2"/>
        <v>0</v>
      </c>
    </row>
    <row r="17" spans="1:26">
      <c r="A17" s="17">
        <v>76479709</v>
      </c>
      <c r="B17" s="16" t="s">
        <v>39</v>
      </c>
      <c r="C17" s="16" t="s">
        <v>39</v>
      </c>
      <c r="D17" s="16" t="s">
        <v>39</v>
      </c>
      <c r="E17" s="16" t="s">
        <v>39</v>
      </c>
      <c r="F17" s="16" t="s">
        <v>39</v>
      </c>
      <c r="G17" s="16"/>
      <c r="H17" s="16"/>
      <c r="I17" s="16" t="s">
        <v>112</v>
      </c>
      <c r="J17" s="16" t="s">
        <v>33</v>
      </c>
      <c r="K17" s="16" t="s">
        <v>133</v>
      </c>
      <c r="L17" s="16"/>
      <c r="M17" s="16"/>
      <c r="N17" s="16"/>
      <c r="O17" s="16">
        <v>12</v>
      </c>
      <c r="P17" s="16">
        <v>16</v>
      </c>
      <c r="Q17" s="16">
        <v>1826</v>
      </c>
      <c r="R17" s="16">
        <v>10</v>
      </c>
      <c r="S17" s="16">
        <v>17</v>
      </c>
      <c r="T17" s="16">
        <v>1867</v>
      </c>
      <c r="U17" s="16"/>
      <c r="V17" s="16"/>
      <c r="W17" s="16"/>
      <c r="Z17" s="32">
        <f t="shared" si="2"/>
        <v>41</v>
      </c>
    </row>
    <row r="18" spans="1:26">
      <c r="A18" s="17">
        <v>76479093</v>
      </c>
      <c r="B18" s="16" t="s">
        <v>39</v>
      </c>
      <c r="C18" s="16"/>
      <c r="D18" s="16" t="s">
        <v>39</v>
      </c>
      <c r="E18" s="16" t="s">
        <v>39</v>
      </c>
      <c r="F18" s="16"/>
      <c r="G18" s="16"/>
      <c r="H18" s="16"/>
      <c r="I18" s="16" t="s">
        <v>76</v>
      </c>
      <c r="J18" s="16" t="s">
        <v>91</v>
      </c>
      <c r="K18" s="16"/>
      <c r="L18" s="16"/>
      <c r="M18" s="16"/>
      <c r="N18" s="16"/>
      <c r="O18" s="16">
        <v>6</v>
      </c>
      <c r="P18" s="16">
        <v>21</v>
      </c>
      <c r="Q18" s="16">
        <v>1811</v>
      </c>
      <c r="R18" s="16">
        <v>9</v>
      </c>
      <c r="S18" s="16">
        <v>6</v>
      </c>
      <c r="T18" s="16">
        <v>1867</v>
      </c>
      <c r="U18" s="16"/>
      <c r="V18" s="16"/>
      <c r="W18" s="16"/>
      <c r="Z18" s="32">
        <f t="shared" si="2"/>
        <v>56</v>
      </c>
    </row>
    <row r="19" spans="1:26">
      <c r="A19" s="17">
        <v>76479228</v>
      </c>
      <c r="B19" s="19" t="s">
        <v>139</v>
      </c>
      <c r="C19" s="16" t="s">
        <v>39</v>
      </c>
      <c r="D19" s="16"/>
      <c r="E19" s="16" t="s">
        <v>39</v>
      </c>
      <c r="F19" s="16"/>
      <c r="G19" s="16"/>
      <c r="H19" s="16"/>
      <c r="I19" s="16" t="s">
        <v>107</v>
      </c>
      <c r="J19" s="16" t="s">
        <v>108</v>
      </c>
      <c r="K19" s="16"/>
      <c r="L19" s="16"/>
      <c r="M19" s="16"/>
      <c r="N19" s="16"/>
      <c r="O19" s="16">
        <v>8</v>
      </c>
      <c r="P19" s="16">
        <v>12</v>
      </c>
      <c r="Q19" s="16">
        <v>1789</v>
      </c>
      <c r="R19" s="16">
        <v>8</v>
      </c>
      <c r="S19" s="16">
        <v>11</v>
      </c>
      <c r="T19" s="16">
        <v>1867</v>
      </c>
      <c r="U19" s="16"/>
      <c r="V19" s="16"/>
      <c r="W19" s="16"/>
      <c r="Z19" s="32">
        <f t="shared" si="2"/>
        <v>78</v>
      </c>
    </row>
    <row r="20" spans="1:26">
      <c r="A20" s="17">
        <v>76479450</v>
      </c>
      <c r="B20" s="16" t="s">
        <v>39</v>
      </c>
      <c r="C20" s="16" t="s">
        <v>39</v>
      </c>
      <c r="D20" s="16" t="s">
        <v>129</v>
      </c>
      <c r="E20" s="16" t="s">
        <v>130</v>
      </c>
      <c r="F20" s="16" t="s">
        <v>130</v>
      </c>
      <c r="G20" s="16"/>
      <c r="H20" s="16"/>
      <c r="I20" s="16" t="s">
        <v>76</v>
      </c>
      <c r="J20" s="16" t="s">
        <v>80</v>
      </c>
      <c r="K20" s="16" t="s">
        <v>24</v>
      </c>
      <c r="L20" s="16"/>
      <c r="M20" s="16"/>
      <c r="N20" s="16" t="s">
        <v>84</v>
      </c>
      <c r="O20" s="16"/>
      <c r="P20" s="16"/>
      <c r="Q20" s="16">
        <v>1865</v>
      </c>
      <c r="R20" s="16">
        <v>12</v>
      </c>
      <c r="S20" s="16">
        <v>20</v>
      </c>
      <c r="T20" s="16">
        <v>1868</v>
      </c>
      <c r="U20" s="16"/>
      <c r="V20" s="16"/>
      <c r="W20" s="16"/>
      <c r="Z20" s="32">
        <f t="shared" si="2"/>
        <v>3</v>
      </c>
    </row>
    <row r="21" spans="1:26">
      <c r="A21" s="17">
        <v>76479736</v>
      </c>
      <c r="B21" s="16" t="s">
        <v>39</v>
      </c>
      <c r="C21" s="16" t="s">
        <v>39</v>
      </c>
      <c r="D21" s="16" t="s">
        <v>39</v>
      </c>
      <c r="E21" s="16" t="s">
        <v>130</v>
      </c>
      <c r="F21" s="16"/>
      <c r="G21" s="16"/>
      <c r="H21" s="16"/>
      <c r="I21" s="16" t="s">
        <v>69</v>
      </c>
      <c r="J21" s="16" t="s">
        <v>66</v>
      </c>
      <c r="K21" s="16"/>
      <c r="L21" s="16"/>
      <c r="M21" s="16"/>
      <c r="N21" s="16"/>
      <c r="O21" s="16">
        <v>4</v>
      </c>
      <c r="P21" s="16">
        <v>29</v>
      </c>
      <c r="Q21" s="16">
        <v>1871</v>
      </c>
      <c r="R21" s="16">
        <v>8</v>
      </c>
      <c r="S21" s="16">
        <v>29</v>
      </c>
      <c r="T21" s="16">
        <v>1871</v>
      </c>
      <c r="U21" s="16"/>
      <c r="V21" s="16"/>
      <c r="W21" s="16"/>
      <c r="Z21" s="32">
        <f t="shared" si="2"/>
        <v>0</v>
      </c>
    </row>
    <row r="22" spans="1:26">
      <c r="A22" s="17">
        <v>76479628</v>
      </c>
      <c r="B22" s="16" t="s">
        <v>39</v>
      </c>
      <c r="C22" s="16" t="s">
        <v>39</v>
      </c>
      <c r="D22" s="16" t="s">
        <v>39</v>
      </c>
      <c r="E22" s="16" t="s">
        <v>39</v>
      </c>
      <c r="F22" s="16"/>
      <c r="G22" s="16"/>
      <c r="H22" s="16"/>
      <c r="I22" s="16" t="s">
        <v>109</v>
      </c>
      <c r="J22" s="16" t="s">
        <v>111</v>
      </c>
      <c r="K22" s="16"/>
      <c r="L22" s="16"/>
      <c r="M22" s="16" t="s">
        <v>76</v>
      </c>
      <c r="N22" s="16"/>
      <c r="O22" s="16">
        <v>2</v>
      </c>
      <c r="P22" s="16">
        <v>25</v>
      </c>
      <c r="Q22" s="16">
        <v>1807</v>
      </c>
      <c r="R22" s="16">
        <v>12</v>
      </c>
      <c r="S22" s="16">
        <v>12</v>
      </c>
      <c r="T22" s="16">
        <v>1871</v>
      </c>
      <c r="U22" s="16"/>
      <c r="V22" s="16"/>
      <c r="W22" s="16"/>
      <c r="Z22" s="32">
        <f t="shared" si="2"/>
        <v>64</v>
      </c>
    </row>
    <row r="23" spans="1:26">
      <c r="A23" s="17">
        <v>76479547</v>
      </c>
      <c r="B23" s="16" t="s">
        <v>25</v>
      </c>
      <c r="C23" s="16"/>
      <c r="D23" s="16"/>
      <c r="E23" s="16"/>
      <c r="F23" s="16"/>
      <c r="G23" s="16"/>
      <c r="H23" s="16"/>
      <c r="I23" s="16" t="s">
        <v>46</v>
      </c>
      <c r="J23" s="16" t="s">
        <v>75</v>
      </c>
      <c r="K23" s="16" t="s">
        <v>104</v>
      </c>
      <c r="L23" s="16"/>
      <c r="M23" s="16"/>
      <c r="N23" s="16"/>
      <c r="O23" s="16"/>
      <c r="P23" s="16"/>
      <c r="Q23" s="16">
        <v>1872</v>
      </c>
      <c r="R23" s="16"/>
      <c r="S23" s="16"/>
      <c r="T23" s="16">
        <v>1872</v>
      </c>
      <c r="U23" s="16"/>
      <c r="V23" s="16"/>
      <c r="W23" s="16"/>
      <c r="Z23" s="32">
        <f t="shared" si="2"/>
        <v>0</v>
      </c>
    </row>
    <row r="24" spans="1:26">
      <c r="A24" s="17">
        <v>76479217</v>
      </c>
      <c r="B24" s="16" t="s">
        <v>39</v>
      </c>
      <c r="C24" s="16" t="s">
        <v>39</v>
      </c>
      <c r="D24" s="16"/>
      <c r="E24" s="16" t="s">
        <v>39</v>
      </c>
      <c r="F24" s="16"/>
      <c r="G24" s="16"/>
      <c r="H24" s="16"/>
      <c r="I24" s="16" t="s">
        <v>107</v>
      </c>
      <c r="J24" s="16" t="s">
        <v>71</v>
      </c>
      <c r="K24" s="16"/>
      <c r="L24" s="16"/>
      <c r="M24" s="16" t="s">
        <v>46</v>
      </c>
      <c r="N24" s="16"/>
      <c r="O24" s="16">
        <v>1</v>
      </c>
      <c r="P24" s="16">
        <v>27</v>
      </c>
      <c r="Q24" s="16">
        <v>1792</v>
      </c>
      <c r="R24" s="16">
        <v>5</v>
      </c>
      <c r="S24" s="16">
        <v>18</v>
      </c>
      <c r="T24" s="16">
        <v>1872</v>
      </c>
      <c r="U24" s="16"/>
      <c r="V24" s="16"/>
      <c r="W24" s="16"/>
      <c r="Z24" s="32">
        <f t="shared" si="2"/>
        <v>80</v>
      </c>
    </row>
    <row r="25" spans="1:26">
      <c r="A25" s="17">
        <v>76479319</v>
      </c>
      <c r="B25" s="16" t="s">
        <v>39</v>
      </c>
      <c r="C25" s="16" t="s">
        <v>39</v>
      </c>
      <c r="D25" s="16" t="s">
        <v>126</v>
      </c>
      <c r="E25" s="16" t="s">
        <v>39</v>
      </c>
      <c r="F25" s="16" t="s">
        <v>39</v>
      </c>
      <c r="G25" s="16"/>
      <c r="H25" s="16"/>
      <c r="I25" s="16" t="s">
        <v>102</v>
      </c>
      <c r="J25" s="16" t="s">
        <v>105</v>
      </c>
      <c r="K25" s="16" t="s">
        <v>143</v>
      </c>
      <c r="L25" s="16"/>
      <c r="M25" s="16"/>
      <c r="N25" s="16"/>
      <c r="O25" s="16"/>
      <c r="P25" s="16"/>
      <c r="Q25" s="16">
        <v>1840</v>
      </c>
      <c r="R25" s="16">
        <v>12</v>
      </c>
      <c r="S25" s="16">
        <v>10</v>
      </c>
      <c r="T25" s="16">
        <v>1883</v>
      </c>
      <c r="U25" s="16"/>
      <c r="V25" s="16"/>
      <c r="W25" s="16"/>
      <c r="Z25" s="32">
        <f t="shared" si="2"/>
        <v>43</v>
      </c>
    </row>
    <row r="26" spans="1:26">
      <c r="A26" s="17">
        <v>76479359</v>
      </c>
      <c r="B26" s="16" t="s">
        <v>39</v>
      </c>
      <c r="C26" s="16" t="s">
        <v>39</v>
      </c>
      <c r="D26" s="16" t="s">
        <v>126</v>
      </c>
      <c r="E26" s="19" t="s">
        <v>140</v>
      </c>
      <c r="F26" s="16" t="s">
        <v>136</v>
      </c>
      <c r="G26" s="16"/>
      <c r="H26" s="16"/>
      <c r="I26" s="16" t="s">
        <v>106</v>
      </c>
      <c r="J26" s="16" t="s">
        <v>37</v>
      </c>
      <c r="K26" s="16" t="s">
        <v>141</v>
      </c>
      <c r="L26" s="16"/>
      <c r="M26" s="16"/>
      <c r="N26" s="16"/>
      <c r="O26" s="16">
        <v>5</v>
      </c>
      <c r="P26" s="16">
        <v>1</v>
      </c>
      <c r="Q26" s="16">
        <v>1807</v>
      </c>
      <c r="R26" s="16">
        <v>7</v>
      </c>
      <c r="S26" s="16">
        <v>20</v>
      </c>
      <c r="T26" s="16">
        <v>1885</v>
      </c>
      <c r="U26" s="16"/>
      <c r="V26" s="16"/>
      <c r="W26" s="16"/>
      <c r="Z26" s="32">
        <f t="shared" si="2"/>
        <v>78</v>
      </c>
    </row>
    <row r="27" spans="1:26">
      <c r="A27" s="17">
        <v>76479649</v>
      </c>
      <c r="B27" s="16" t="s">
        <v>39</v>
      </c>
      <c r="C27" s="16" t="s">
        <v>39</v>
      </c>
      <c r="D27" s="16" t="s">
        <v>126</v>
      </c>
      <c r="E27" s="16" t="s">
        <v>39</v>
      </c>
      <c r="F27" s="16"/>
      <c r="G27" s="16"/>
      <c r="H27" s="16"/>
      <c r="I27" s="16" t="s">
        <v>109</v>
      </c>
      <c r="J27" s="16" t="s">
        <v>110</v>
      </c>
      <c r="K27" s="16"/>
      <c r="L27" s="16"/>
      <c r="M27" s="16"/>
      <c r="N27" s="16"/>
      <c r="O27" s="16">
        <v>11</v>
      </c>
      <c r="P27" s="16">
        <v>21</v>
      </c>
      <c r="Q27" s="16">
        <v>1803</v>
      </c>
      <c r="R27" s="16">
        <v>7</v>
      </c>
      <c r="S27" s="16"/>
      <c r="T27" s="16">
        <v>1889</v>
      </c>
      <c r="U27" s="16"/>
      <c r="V27" s="16"/>
      <c r="W27" s="16"/>
      <c r="Z27" s="32">
        <f t="shared" si="2"/>
        <v>86</v>
      </c>
    </row>
    <row r="28" spans="1:26">
      <c r="A28" s="17">
        <v>76479112</v>
      </c>
      <c r="B28" s="16" t="s">
        <v>39</v>
      </c>
      <c r="C28" s="16"/>
      <c r="D28" s="16" t="s">
        <v>39</v>
      </c>
      <c r="E28" s="16" t="s">
        <v>39</v>
      </c>
      <c r="F28" s="16" t="s">
        <v>136</v>
      </c>
      <c r="G28" s="16"/>
      <c r="H28" s="16"/>
      <c r="I28" s="16" t="s">
        <v>76</v>
      </c>
      <c r="J28" s="16" t="s">
        <v>77</v>
      </c>
      <c r="K28" s="16" t="s">
        <v>78</v>
      </c>
      <c r="L28" s="16"/>
      <c r="M28" s="16" t="s">
        <v>79</v>
      </c>
      <c r="N28" s="16"/>
      <c r="O28" s="16">
        <v>1</v>
      </c>
      <c r="P28" s="16">
        <v>20</v>
      </c>
      <c r="Q28" s="16">
        <v>1812</v>
      </c>
      <c r="R28" s="16">
        <v>8</v>
      </c>
      <c r="S28" s="16">
        <v>8</v>
      </c>
      <c r="T28" s="16">
        <v>1893</v>
      </c>
      <c r="U28" s="16"/>
      <c r="V28" s="16"/>
      <c r="W28" s="16"/>
      <c r="Z28" s="32">
        <f t="shared" si="2"/>
        <v>81</v>
      </c>
    </row>
    <row r="29" spans="1:26">
      <c r="A29" s="17">
        <v>76479263</v>
      </c>
      <c r="B29" s="16" t="s">
        <v>39</v>
      </c>
      <c r="C29" s="16" t="s">
        <v>39</v>
      </c>
      <c r="D29" s="16" t="s">
        <v>138</v>
      </c>
      <c r="E29" s="16" t="s">
        <v>138</v>
      </c>
      <c r="F29" s="16"/>
      <c r="G29" s="16"/>
      <c r="H29" s="16"/>
      <c r="I29" s="16" t="s">
        <v>97</v>
      </c>
      <c r="J29" s="16" t="s">
        <v>40</v>
      </c>
      <c r="K29" s="16"/>
      <c r="L29" s="16"/>
      <c r="M29" s="16" t="s">
        <v>107</v>
      </c>
      <c r="N29" s="16"/>
      <c r="O29" s="16">
        <v>1</v>
      </c>
      <c r="P29" s="16">
        <v>15</v>
      </c>
      <c r="Q29" s="16">
        <v>1821</v>
      </c>
      <c r="R29" s="16">
        <v>11</v>
      </c>
      <c r="S29" s="16">
        <v>20</v>
      </c>
      <c r="T29" s="16">
        <v>1896</v>
      </c>
      <c r="U29" s="16"/>
      <c r="V29" s="16"/>
      <c r="W29" s="16"/>
      <c r="Z29" s="32">
        <f t="shared" si="2"/>
        <v>75</v>
      </c>
    </row>
    <row r="30" spans="1:26">
      <c r="A30" s="17">
        <v>76479257</v>
      </c>
      <c r="B30" s="16" t="s">
        <v>39</v>
      </c>
      <c r="C30" s="16" t="s">
        <v>39</v>
      </c>
      <c r="D30" s="16" t="s">
        <v>126</v>
      </c>
      <c r="E30" s="16" t="s">
        <v>138</v>
      </c>
      <c r="F30" s="16"/>
      <c r="G30" s="16"/>
      <c r="H30" s="16"/>
      <c r="I30" s="16" t="s">
        <v>97</v>
      </c>
      <c r="J30" s="16" t="s">
        <v>137</v>
      </c>
      <c r="K30" s="16" t="s">
        <v>98</v>
      </c>
      <c r="L30" s="16"/>
      <c r="M30" s="16"/>
      <c r="N30" s="16"/>
      <c r="O30" s="16"/>
      <c r="P30" s="16"/>
      <c r="Q30" s="16">
        <v>1821</v>
      </c>
      <c r="R30" s="16">
        <v>10</v>
      </c>
      <c r="S30" s="16">
        <v>10</v>
      </c>
      <c r="T30" s="16">
        <v>1897</v>
      </c>
      <c r="U30" s="16"/>
      <c r="V30" s="16"/>
      <c r="W30" s="16"/>
      <c r="Z30" s="32">
        <f t="shared" si="2"/>
        <v>76</v>
      </c>
    </row>
    <row r="31" spans="1:26">
      <c r="A31" s="17">
        <v>76479419</v>
      </c>
      <c r="B31" s="16" t="s">
        <v>39</v>
      </c>
      <c r="C31" s="16" t="s">
        <v>39</v>
      </c>
      <c r="D31" s="16" t="s">
        <v>126</v>
      </c>
      <c r="E31" s="16" t="s">
        <v>126</v>
      </c>
      <c r="F31" s="16" t="s">
        <v>136</v>
      </c>
      <c r="G31" s="16"/>
      <c r="H31" s="16"/>
      <c r="I31" s="16" t="s">
        <v>99</v>
      </c>
      <c r="J31" s="16" t="s">
        <v>101</v>
      </c>
      <c r="K31" s="16" t="s">
        <v>38</v>
      </c>
      <c r="L31" s="16"/>
      <c r="M31" s="16"/>
      <c r="N31" s="16"/>
      <c r="O31" s="16">
        <v>8</v>
      </c>
      <c r="P31" s="16">
        <v>26</v>
      </c>
      <c r="Q31" s="16">
        <v>1898</v>
      </c>
      <c r="R31" s="16">
        <v>8</v>
      </c>
      <c r="S31" s="16">
        <v>11</v>
      </c>
      <c r="T31" s="16">
        <v>1899</v>
      </c>
      <c r="U31" s="16"/>
      <c r="V31" s="16"/>
      <c r="W31" s="16"/>
      <c r="Z31" s="32">
        <f t="shared" si="2"/>
        <v>1</v>
      </c>
    </row>
    <row r="32" spans="1:26">
      <c r="A32" s="17">
        <v>76479769</v>
      </c>
      <c r="B32" s="16" t="s">
        <v>39</v>
      </c>
      <c r="C32" s="16" t="s">
        <v>39</v>
      </c>
      <c r="D32" s="16" t="s">
        <v>39</v>
      </c>
      <c r="E32" s="16" t="s">
        <v>39</v>
      </c>
      <c r="F32" s="16"/>
      <c r="G32" s="16"/>
      <c r="H32" s="16"/>
      <c r="I32" s="16" t="s">
        <v>69</v>
      </c>
      <c r="J32" s="16" t="s">
        <v>116</v>
      </c>
      <c r="K32" s="16"/>
      <c r="L32" s="16"/>
      <c r="M32" s="16"/>
      <c r="N32" s="16"/>
      <c r="O32" s="16">
        <v>11</v>
      </c>
      <c r="P32" s="16">
        <v>12</v>
      </c>
      <c r="Q32" s="16">
        <v>1830</v>
      </c>
      <c r="R32" s="16">
        <v>12</v>
      </c>
      <c r="S32" s="16">
        <v>19</v>
      </c>
      <c r="T32" s="16">
        <v>1900</v>
      </c>
      <c r="U32" s="16"/>
      <c r="V32" s="16"/>
      <c r="W32" s="16"/>
      <c r="Z32" s="32">
        <f t="shared" si="2"/>
        <v>70</v>
      </c>
    </row>
    <row r="33" spans="1:26">
      <c r="A33" s="17">
        <v>76479055</v>
      </c>
      <c r="B33" s="16" t="s">
        <v>39</v>
      </c>
      <c r="C33" s="16" t="s">
        <v>39</v>
      </c>
      <c r="D33" s="16" t="s">
        <v>39</v>
      </c>
      <c r="E33" s="16" t="s">
        <v>39</v>
      </c>
      <c r="F33" s="16"/>
      <c r="G33" s="16"/>
      <c r="H33" s="16"/>
      <c r="I33" s="16" t="s">
        <v>76</v>
      </c>
      <c r="J33" s="16" t="s">
        <v>88</v>
      </c>
      <c r="K33" s="16" t="s">
        <v>70</v>
      </c>
      <c r="L33" s="16"/>
      <c r="M33" s="16"/>
      <c r="N33" s="16"/>
      <c r="O33" s="16">
        <v>3</v>
      </c>
      <c r="P33" s="16">
        <v>13</v>
      </c>
      <c r="Q33" s="16">
        <v>1820</v>
      </c>
      <c r="R33" s="16">
        <v>10</v>
      </c>
      <c r="S33" s="16">
        <v>30</v>
      </c>
      <c r="T33" s="16">
        <v>1901</v>
      </c>
      <c r="U33" s="16"/>
      <c r="V33" s="16"/>
      <c r="W33" s="16"/>
      <c r="Z33" s="32">
        <f t="shared" si="2"/>
        <v>81</v>
      </c>
    </row>
    <row r="34" spans="1:26">
      <c r="A34" s="17">
        <v>76479200</v>
      </c>
      <c r="B34" s="16" t="s">
        <v>39</v>
      </c>
      <c r="C34" s="16" t="s">
        <v>39</v>
      </c>
      <c r="D34" s="16" t="s">
        <v>39</v>
      </c>
      <c r="E34" s="16" t="s">
        <v>126</v>
      </c>
      <c r="F34" s="16"/>
      <c r="G34" s="16"/>
      <c r="H34" s="16"/>
      <c r="I34" s="16" t="s">
        <v>76</v>
      </c>
      <c r="J34" s="16" t="s">
        <v>147</v>
      </c>
      <c r="K34" s="16" t="s">
        <v>70</v>
      </c>
      <c r="L34" s="16"/>
      <c r="M34" s="16"/>
      <c r="N34" s="16"/>
      <c r="O34" s="16">
        <v>3</v>
      </c>
      <c r="P34" s="16">
        <v>23</v>
      </c>
      <c r="Q34" s="16">
        <v>1842</v>
      </c>
      <c r="R34" s="16">
        <v>6</v>
      </c>
      <c r="S34" s="16">
        <v>24</v>
      </c>
      <c r="T34" s="16">
        <v>1902</v>
      </c>
      <c r="U34" s="16"/>
      <c r="V34" s="16"/>
      <c r="W34" s="16"/>
      <c r="Z34" s="32">
        <f t="shared" si="2"/>
        <v>60</v>
      </c>
    </row>
    <row r="35" spans="1:26">
      <c r="A35" s="17">
        <v>76479430</v>
      </c>
      <c r="B35" s="16" t="s">
        <v>39</v>
      </c>
      <c r="C35" s="16" t="s">
        <v>39</v>
      </c>
      <c r="D35" s="16" t="s">
        <v>126</v>
      </c>
      <c r="E35" s="16" t="s">
        <v>126</v>
      </c>
      <c r="F35" s="16" t="s">
        <v>136</v>
      </c>
      <c r="G35" s="16"/>
      <c r="H35" s="16"/>
      <c r="I35" s="16" t="s">
        <v>99</v>
      </c>
      <c r="J35" s="16" t="s">
        <v>100</v>
      </c>
      <c r="K35" s="16" t="s">
        <v>36</v>
      </c>
      <c r="L35" s="16"/>
      <c r="M35" s="16"/>
      <c r="N35" s="16"/>
      <c r="O35" s="16">
        <v>5</v>
      </c>
      <c r="P35" s="16">
        <v>17</v>
      </c>
      <c r="Q35" s="16">
        <v>1901</v>
      </c>
      <c r="R35" s="16">
        <v>11</v>
      </c>
      <c r="S35" s="16">
        <v>8</v>
      </c>
      <c r="T35" s="16">
        <v>1906</v>
      </c>
      <c r="U35" s="16" t="s">
        <v>151</v>
      </c>
      <c r="V35" s="16"/>
      <c r="W35" s="16"/>
      <c r="Z35" s="32">
        <f t="shared" si="2"/>
        <v>5</v>
      </c>
    </row>
    <row r="36" spans="1:26">
      <c r="A36" s="17">
        <v>76479680</v>
      </c>
      <c r="B36" s="16" t="s">
        <v>39</v>
      </c>
      <c r="C36" s="16" t="s">
        <v>39</v>
      </c>
      <c r="D36" s="16" t="s">
        <v>126</v>
      </c>
      <c r="E36" s="16" t="s">
        <v>39</v>
      </c>
      <c r="F36" s="16"/>
      <c r="G36" s="16"/>
      <c r="H36" s="16"/>
      <c r="I36" s="16" t="s">
        <v>112</v>
      </c>
      <c r="J36" s="16" t="s">
        <v>44</v>
      </c>
      <c r="K36" s="16" t="s">
        <v>24</v>
      </c>
      <c r="L36" s="16"/>
      <c r="M36" s="16" t="s">
        <v>132</v>
      </c>
      <c r="N36" s="16"/>
      <c r="O36" s="16">
        <v>3</v>
      </c>
      <c r="P36" s="16">
        <v>4</v>
      </c>
      <c r="Q36" s="16">
        <v>1844</v>
      </c>
      <c r="R36" s="16">
        <v>12</v>
      </c>
      <c r="S36" s="16">
        <v>31</v>
      </c>
      <c r="T36" s="16">
        <v>1906</v>
      </c>
      <c r="U36" s="16" t="s">
        <v>151</v>
      </c>
      <c r="V36" s="16"/>
      <c r="W36" s="16"/>
      <c r="Z36" s="32">
        <f t="shared" si="2"/>
        <v>62</v>
      </c>
    </row>
    <row r="37" spans="1:26">
      <c r="A37" s="17">
        <v>76479067</v>
      </c>
      <c r="B37" s="16" t="s">
        <v>39</v>
      </c>
      <c r="C37" s="16" t="s">
        <v>39</v>
      </c>
      <c r="D37" s="16" t="s">
        <v>39</v>
      </c>
      <c r="E37" s="16" t="s">
        <v>39</v>
      </c>
      <c r="F37" s="16"/>
      <c r="G37" s="16"/>
      <c r="H37" s="16"/>
      <c r="I37" s="16" t="s">
        <v>76</v>
      </c>
      <c r="J37" s="16" t="s">
        <v>77</v>
      </c>
      <c r="K37" s="16"/>
      <c r="L37" s="16"/>
      <c r="M37" s="16" t="s">
        <v>46</v>
      </c>
      <c r="N37" s="16"/>
      <c r="O37" s="16">
        <v>10</v>
      </c>
      <c r="P37" s="16">
        <v>21</v>
      </c>
      <c r="Q37" s="16">
        <v>1821</v>
      </c>
      <c r="R37" s="16">
        <v>1</v>
      </c>
      <c r="S37" s="16">
        <v>7</v>
      </c>
      <c r="T37" s="16">
        <v>1906</v>
      </c>
      <c r="U37" s="16"/>
      <c r="V37" s="16"/>
      <c r="W37" s="16"/>
      <c r="Z37" s="32">
        <f t="shared" si="2"/>
        <v>85</v>
      </c>
    </row>
    <row r="38" spans="1:26">
      <c r="A38" s="17">
        <v>76210604</v>
      </c>
      <c r="B38" s="16" t="s">
        <v>25</v>
      </c>
      <c r="C38" s="16"/>
      <c r="D38" s="16"/>
      <c r="E38" s="16"/>
      <c r="F38" s="16" t="s">
        <v>39</v>
      </c>
      <c r="G38" s="16"/>
      <c r="H38" s="16"/>
      <c r="I38" s="16" t="s">
        <v>46</v>
      </c>
      <c r="J38" s="16" t="s">
        <v>120</v>
      </c>
      <c r="K38" s="16"/>
      <c r="L38" s="16"/>
      <c r="M38" s="16"/>
      <c r="N38" s="16"/>
      <c r="O38" s="16">
        <v>9</v>
      </c>
      <c r="P38" s="16">
        <v>18</v>
      </c>
      <c r="Q38" s="16">
        <v>1826</v>
      </c>
      <c r="R38" s="16">
        <v>3</v>
      </c>
      <c r="S38" s="16">
        <v>27</v>
      </c>
      <c r="T38" s="16">
        <v>1908</v>
      </c>
      <c r="U38" s="16"/>
      <c r="V38" s="16"/>
      <c r="W38" s="16"/>
      <c r="Z38" s="32">
        <f t="shared" si="2"/>
        <v>82</v>
      </c>
    </row>
    <row r="39" spans="1:26">
      <c r="A39" s="17">
        <v>76479121</v>
      </c>
      <c r="B39" s="16" t="s">
        <v>39</v>
      </c>
      <c r="C39" s="16"/>
      <c r="D39" s="16" t="s">
        <v>39</v>
      </c>
      <c r="E39" s="16"/>
      <c r="F39" s="16"/>
      <c r="G39" s="16"/>
      <c r="H39" s="16"/>
      <c r="I39" s="16" t="s">
        <v>76</v>
      </c>
      <c r="J39" s="16" t="s">
        <v>89</v>
      </c>
      <c r="K39" s="16"/>
      <c r="L39" s="16"/>
      <c r="M39" s="16"/>
      <c r="N39" s="16"/>
      <c r="O39" s="16">
        <v>5</v>
      </c>
      <c r="P39" s="16">
        <v>28</v>
      </c>
      <c r="Q39" s="16">
        <v>1854</v>
      </c>
      <c r="R39" s="16">
        <v>4</v>
      </c>
      <c r="S39" s="16">
        <v>30</v>
      </c>
      <c r="T39" s="16">
        <v>1909</v>
      </c>
      <c r="U39" s="16" t="s">
        <v>151</v>
      </c>
      <c r="V39" s="16"/>
      <c r="W39" s="16"/>
      <c r="Z39" s="32">
        <f t="shared" si="2"/>
        <v>55</v>
      </c>
    </row>
    <row r="40" spans="1:26">
      <c r="A40" s="17">
        <v>76479621</v>
      </c>
      <c r="B40" s="16" t="s">
        <v>25</v>
      </c>
      <c r="C40" s="16"/>
      <c r="D40" s="16" t="s">
        <v>39</v>
      </c>
      <c r="E40" s="16" t="s">
        <v>39</v>
      </c>
      <c r="F40" s="16"/>
      <c r="G40" s="16"/>
      <c r="H40" s="16"/>
      <c r="I40" s="16" t="s">
        <v>46</v>
      </c>
      <c r="J40" s="16" t="s">
        <v>119</v>
      </c>
      <c r="K40" s="16" t="s">
        <v>43</v>
      </c>
      <c r="L40" s="16"/>
      <c r="M40" s="16" t="s">
        <v>76</v>
      </c>
      <c r="N40" s="16"/>
      <c r="O40" s="16">
        <v>2</v>
      </c>
      <c r="P40" s="16">
        <v>26</v>
      </c>
      <c r="Q40" s="16">
        <v>1835</v>
      </c>
      <c r="R40" s="16">
        <v>3</v>
      </c>
      <c r="S40" s="16">
        <v>13</v>
      </c>
      <c r="T40" s="16">
        <v>1909</v>
      </c>
      <c r="U40" s="16" t="s">
        <v>151</v>
      </c>
      <c r="V40" s="16"/>
      <c r="W40" s="16"/>
      <c r="Z40" s="32">
        <f t="shared" si="2"/>
        <v>74</v>
      </c>
    </row>
    <row r="41" spans="1:26">
      <c r="A41" s="17">
        <v>40455095</v>
      </c>
      <c r="B41" s="16" t="s">
        <v>39</v>
      </c>
      <c r="C41" s="16" t="s">
        <v>39</v>
      </c>
      <c r="D41" s="16" t="s">
        <v>126</v>
      </c>
      <c r="E41" s="16" t="s">
        <v>39</v>
      </c>
      <c r="F41" s="16"/>
      <c r="G41" s="16"/>
      <c r="H41" s="16"/>
      <c r="I41" s="16" t="s">
        <v>69</v>
      </c>
      <c r="J41" s="16" t="s">
        <v>32</v>
      </c>
      <c r="K41" s="16" t="s">
        <v>42</v>
      </c>
      <c r="L41" s="16"/>
      <c r="M41" s="16"/>
      <c r="N41" s="16"/>
      <c r="O41" s="16">
        <v>8</v>
      </c>
      <c r="P41" s="16">
        <v>30</v>
      </c>
      <c r="Q41" s="16">
        <v>1832</v>
      </c>
      <c r="R41" s="16">
        <v>2</v>
      </c>
      <c r="S41" s="16">
        <v>27</v>
      </c>
      <c r="T41" s="16">
        <v>1913</v>
      </c>
      <c r="U41" s="16" t="s">
        <v>151</v>
      </c>
      <c r="V41" s="16"/>
      <c r="W41" s="16"/>
      <c r="Z41" s="32">
        <f t="shared" si="2"/>
        <v>81</v>
      </c>
    </row>
    <row r="42" spans="1:26">
      <c r="A42" s="17">
        <v>76479329</v>
      </c>
      <c r="B42" s="16" t="s">
        <v>39</v>
      </c>
      <c r="C42" s="16" t="s">
        <v>39</v>
      </c>
      <c r="D42" s="16" t="s">
        <v>126</v>
      </c>
      <c r="E42" s="16" t="s">
        <v>39</v>
      </c>
      <c r="F42" s="16" t="s">
        <v>136</v>
      </c>
      <c r="G42" s="16"/>
      <c r="H42" s="16"/>
      <c r="I42" s="21" t="s">
        <v>102</v>
      </c>
      <c r="J42" s="21" t="s">
        <v>67</v>
      </c>
      <c r="K42" s="21" t="s">
        <v>144</v>
      </c>
      <c r="L42" s="21"/>
      <c r="M42" s="21" t="s">
        <v>86</v>
      </c>
      <c r="N42" s="21"/>
      <c r="O42" s="21">
        <v>9</v>
      </c>
      <c r="P42" s="21">
        <v>27</v>
      </c>
      <c r="Q42" s="21">
        <v>1843</v>
      </c>
      <c r="R42" s="21">
        <v>4</v>
      </c>
      <c r="S42" s="21">
        <v>3</v>
      </c>
      <c r="T42" s="21">
        <v>1918</v>
      </c>
      <c r="U42" s="16" t="s">
        <v>151</v>
      </c>
      <c r="V42" s="16"/>
      <c r="W42" s="16"/>
      <c r="Z42" s="32">
        <f t="shared" si="2"/>
        <v>75</v>
      </c>
    </row>
    <row r="43" spans="1:26">
      <c r="A43" s="17">
        <v>76479380</v>
      </c>
      <c r="B43" s="16" t="s">
        <v>39</v>
      </c>
      <c r="C43" s="16" t="s">
        <v>39</v>
      </c>
      <c r="D43" s="16" t="s">
        <v>126</v>
      </c>
      <c r="E43" s="16" t="s">
        <v>39</v>
      </c>
      <c r="F43" s="16"/>
      <c r="G43" s="16"/>
      <c r="H43" s="16"/>
      <c r="I43" s="21" t="s">
        <v>94</v>
      </c>
      <c r="J43" s="21" t="s">
        <v>95</v>
      </c>
      <c r="K43" s="21" t="s">
        <v>96</v>
      </c>
      <c r="L43" s="21"/>
      <c r="M43" s="21"/>
      <c r="N43" s="21"/>
      <c r="O43" s="21">
        <v>3</v>
      </c>
      <c r="P43" s="21">
        <v>25</v>
      </c>
      <c r="Q43" s="21">
        <v>1852</v>
      </c>
      <c r="R43" s="21">
        <v>1</v>
      </c>
      <c r="S43" s="21">
        <v>18</v>
      </c>
      <c r="T43" s="21">
        <v>1919</v>
      </c>
      <c r="U43" s="16" t="s">
        <v>151</v>
      </c>
      <c r="V43" s="16"/>
      <c r="W43" s="16"/>
      <c r="Z43" s="32">
        <f t="shared" si="2"/>
        <v>67</v>
      </c>
    </row>
    <row r="44" spans="1:26">
      <c r="A44" s="17">
        <v>76479394</v>
      </c>
      <c r="B44" s="16" t="s">
        <v>39</v>
      </c>
      <c r="C44" s="16" t="s">
        <v>39</v>
      </c>
      <c r="D44" s="16" t="s">
        <v>39</v>
      </c>
      <c r="E44" s="16" t="s">
        <v>39</v>
      </c>
      <c r="F44" s="16"/>
      <c r="G44" s="16"/>
      <c r="H44" s="16"/>
      <c r="I44" s="21" t="s">
        <v>94</v>
      </c>
      <c r="J44" s="21" t="s">
        <v>44</v>
      </c>
      <c r="K44" s="21" t="s">
        <v>92</v>
      </c>
      <c r="L44" s="21"/>
      <c r="M44" s="21" t="s">
        <v>76</v>
      </c>
      <c r="N44" s="21"/>
      <c r="O44" s="21">
        <v>3</v>
      </c>
      <c r="P44" s="21">
        <v>29</v>
      </c>
      <c r="Q44" s="21">
        <v>1852</v>
      </c>
      <c r="R44" s="21">
        <v>9</v>
      </c>
      <c r="S44" s="21">
        <v>13</v>
      </c>
      <c r="T44" s="21">
        <v>1920</v>
      </c>
      <c r="U44" s="16" t="s">
        <v>151</v>
      </c>
      <c r="V44" s="16"/>
      <c r="W44" s="16"/>
      <c r="Z44" s="32">
        <f t="shared" si="2"/>
        <v>68</v>
      </c>
    </row>
    <row r="45" spans="1:26">
      <c r="A45" s="17">
        <v>76479671</v>
      </c>
      <c r="B45" s="16" t="s">
        <v>39</v>
      </c>
      <c r="C45" s="16" t="s">
        <v>39</v>
      </c>
      <c r="D45" s="16" t="s">
        <v>39</v>
      </c>
      <c r="E45" s="16" t="s">
        <v>39</v>
      </c>
      <c r="F45" s="16"/>
      <c r="G45" s="16"/>
      <c r="H45" s="16"/>
      <c r="I45" s="16" t="s">
        <v>112</v>
      </c>
      <c r="J45" s="16" t="s">
        <v>45</v>
      </c>
      <c r="K45" s="16" t="s">
        <v>131</v>
      </c>
      <c r="L45" s="16"/>
      <c r="M45" s="16"/>
      <c r="N45" s="16"/>
      <c r="O45" s="16">
        <v>8</v>
      </c>
      <c r="P45" s="16">
        <v>11</v>
      </c>
      <c r="Q45" s="16">
        <v>1841</v>
      </c>
      <c r="R45" s="16">
        <v>4</v>
      </c>
      <c r="S45" s="16">
        <v>20</v>
      </c>
      <c r="T45" s="16">
        <v>1922</v>
      </c>
      <c r="U45" s="16"/>
      <c r="V45" s="16"/>
      <c r="W45" s="16"/>
      <c r="Z45" s="32">
        <f t="shared" si="2"/>
        <v>81</v>
      </c>
    </row>
    <row r="46" spans="1:26">
      <c r="A46" s="17">
        <v>76479657</v>
      </c>
      <c r="B46" s="16" t="s">
        <v>39</v>
      </c>
      <c r="C46" s="16" t="s">
        <v>39</v>
      </c>
      <c r="D46" s="16" t="s">
        <v>126</v>
      </c>
      <c r="E46" s="16" t="s">
        <v>126</v>
      </c>
      <c r="F46" s="16" t="s">
        <v>128</v>
      </c>
      <c r="G46" s="16"/>
      <c r="H46" s="16"/>
      <c r="I46" s="16" t="s">
        <v>46</v>
      </c>
      <c r="J46" s="16" t="s">
        <v>74</v>
      </c>
      <c r="K46" s="16" t="s">
        <v>42</v>
      </c>
      <c r="L46" s="16"/>
      <c r="M46" s="16"/>
      <c r="N46" s="16"/>
      <c r="O46" s="16"/>
      <c r="P46" s="16"/>
      <c r="Q46" s="16">
        <v>1860</v>
      </c>
      <c r="R46" s="16"/>
      <c r="S46" s="16"/>
      <c r="T46" s="16">
        <v>1925</v>
      </c>
      <c r="U46" s="16"/>
      <c r="V46" s="16"/>
      <c r="W46" s="16"/>
      <c r="Z46" s="32">
        <f t="shared" si="2"/>
        <v>65</v>
      </c>
    </row>
    <row r="47" spans="1:26">
      <c r="A47" s="17">
        <v>76479513</v>
      </c>
      <c r="B47" s="16" t="s">
        <v>25</v>
      </c>
      <c r="C47" s="16"/>
      <c r="D47" s="16"/>
      <c r="E47" s="16"/>
      <c r="F47" s="16"/>
      <c r="G47" s="16"/>
      <c r="H47" s="16"/>
      <c r="I47" s="21" t="s">
        <v>46</v>
      </c>
      <c r="J47" s="21" t="s">
        <v>76</v>
      </c>
      <c r="K47" s="21" t="s">
        <v>43</v>
      </c>
      <c r="L47" s="21"/>
      <c r="M47" s="21"/>
      <c r="N47" s="21"/>
      <c r="O47" s="21"/>
      <c r="P47" s="21"/>
      <c r="Q47" s="21">
        <v>1865</v>
      </c>
      <c r="R47" s="21"/>
      <c r="S47" s="21"/>
      <c r="T47" s="21">
        <v>1916</v>
      </c>
      <c r="U47" s="16" t="s">
        <v>212</v>
      </c>
      <c r="V47" s="16"/>
      <c r="W47" s="16"/>
      <c r="Z47" s="12">
        <f t="shared" si="1"/>
        <v>51</v>
      </c>
    </row>
    <row r="48" spans="1:26">
      <c r="A48" s="17">
        <v>76479477</v>
      </c>
      <c r="B48" s="16" t="s">
        <v>25</v>
      </c>
      <c r="C48" s="16"/>
      <c r="D48" s="16"/>
      <c r="E48" s="16"/>
      <c r="F48" s="16"/>
      <c r="G48" s="16"/>
      <c r="H48" s="16"/>
      <c r="I48" s="21" t="s">
        <v>46</v>
      </c>
      <c r="J48" s="21" t="s">
        <v>110</v>
      </c>
      <c r="K48" s="21" t="s">
        <v>31</v>
      </c>
      <c r="L48" s="21"/>
      <c r="M48" s="21"/>
      <c r="N48" s="21"/>
      <c r="O48" s="21">
        <v>9</v>
      </c>
      <c r="P48" s="21">
        <v>13</v>
      </c>
      <c r="Q48" s="21">
        <v>1855</v>
      </c>
      <c r="R48" s="21">
        <v>8</v>
      </c>
      <c r="S48" s="21">
        <v>15</v>
      </c>
      <c r="T48" s="21">
        <v>1917</v>
      </c>
      <c r="U48" s="16" t="s">
        <v>211</v>
      </c>
      <c r="V48" s="16"/>
      <c r="W48" s="16"/>
      <c r="Z48" s="12">
        <f t="shared" si="1"/>
        <v>62</v>
      </c>
    </row>
    <row r="49" spans="1:26">
      <c r="A49" s="17">
        <v>76479564</v>
      </c>
      <c r="B49" s="16" t="s">
        <v>25</v>
      </c>
      <c r="C49" s="16"/>
      <c r="D49" s="16"/>
      <c r="E49" s="16"/>
      <c r="F49" s="16"/>
      <c r="G49" s="16"/>
      <c r="H49" s="16"/>
      <c r="I49" s="16" t="s">
        <v>46</v>
      </c>
      <c r="J49" s="16" t="s">
        <v>44</v>
      </c>
      <c r="K49" s="16" t="s">
        <v>43</v>
      </c>
      <c r="L49" s="16"/>
      <c r="M49" s="16"/>
      <c r="N49" s="16"/>
      <c r="O49" s="16"/>
      <c r="P49" s="16"/>
      <c r="Q49" s="16">
        <v>1876</v>
      </c>
      <c r="R49" s="16"/>
      <c r="S49" s="16"/>
      <c r="T49" s="16">
        <v>1931</v>
      </c>
      <c r="U49" s="16" t="s">
        <v>212</v>
      </c>
      <c r="V49" s="16"/>
      <c r="W49" s="16"/>
      <c r="Z49" s="12">
        <f t="shared" ref="Z49:Z57" si="3">T49-Q49</f>
        <v>55</v>
      </c>
    </row>
    <row r="50" spans="1:26">
      <c r="A50" s="17">
        <v>76479470</v>
      </c>
      <c r="B50" s="16" t="s">
        <v>25</v>
      </c>
      <c r="C50" s="16"/>
      <c r="D50" s="16"/>
      <c r="E50" s="16"/>
      <c r="F50" s="16"/>
      <c r="G50" s="16"/>
      <c r="H50" s="16"/>
      <c r="I50" s="16" t="s">
        <v>46</v>
      </c>
      <c r="J50" s="16" t="s">
        <v>40</v>
      </c>
      <c r="K50" s="16" t="s">
        <v>25</v>
      </c>
      <c r="L50" s="16"/>
      <c r="M50" s="16"/>
      <c r="N50" s="16"/>
      <c r="O50" s="16"/>
      <c r="P50" s="16"/>
      <c r="Q50" s="16">
        <v>1852</v>
      </c>
      <c r="R50" s="16"/>
      <c r="S50" s="16"/>
      <c r="T50" s="16">
        <v>1932</v>
      </c>
      <c r="U50" s="16" t="s">
        <v>212</v>
      </c>
      <c r="V50" s="16"/>
      <c r="W50" s="16"/>
      <c r="Z50" s="12">
        <f t="shared" si="3"/>
        <v>80</v>
      </c>
    </row>
    <row r="51" spans="1:26">
      <c r="A51" s="17">
        <v>76479497</v>
      </c>
      <c r="B51" s="16" t="s">
        <v>25</v>
      </c>
      <c r="C51" s="16"/>
      <c r="D51" s="16"/>
      <c r="E51" s="16"/>
      <c r="F51" s="16"/>
      <c r="G51" s="16"/>
      <c r="H51" s="16"/>
      <c r="I51" s="16" t="s">
        <v>46</v>
      </c>
      <c r="J51" s="16" t="s">
        <v>120</v>
      </c>
      <c r="K51" s="16" t="s">
        <v>43</v>
      </c>
      <c r="L51" s="16"/>
      <c r="M51" s="16"/>
      <c r="N51" s="16"/>
      <c r="O51" s="16"/>
      <c r="P51" s="16"/>
      <c r="Q51" s="16">
        <v>1857</v>
      </c>
      <c r="R51" s="16"/>
      <c r="S51" s="16"/>
      <c r="T51" s="16">
        <v>1935</v>
      </c>
      <c r="U51" s="16" t="s">
        <v>212</v>
      </c>
      <c r="V51" s="16"/>
      <c r="W51" s="16"/>
      <c r="Z51" s="12">
        <f t="shared" si="3"/>
        <v>78</v>
      </c>
    </row>
    <row r="52" spans="1:26">
      <c r="A52" s="17">
        <v>76479537</v>
      </c>
      <c r="B52" s="16" t="s">
        <v>25</v>
      </c>
      <c r="C52" s="16"/>
      <c r="D52" s="16"/>
      <c r="E52" s="16"/>
      <c r="F52" s="16"/>
      <c r="G52" s="16"/>
      <c r="H52" s="16"/>
      <c r="I52" s="16" t="s">
        <v>46</v>
      </c>
      <c r="J52" s="16" t="s">
        <v>91</v>
      </c>
      <c r="K52" s="16" t="s">
        <v>42</v>
      </c>
      <c r="L52" s="16"/>
      <c r="M52" s="16"/>
      <c r="N52" s="16"/>
      <c r="O52" s="16"/>
      <c r="P52" s="16"/>
      <c r="Q52" s="16">
        <v>1870</v>
      </c>
      <c r="R52" s="16"/>
      <c r="S52" s="16"/>
      <c r="T52" s="16">
        <v>1948</v>
      </c>
      <c r="U52" s="16" t="s">
        <v>212</v>
      </c>
      <c r="V52" s="16"/>
      <c r="W52" s="16"/>
      <c r="Z52" s="12">
        <f t="shared" si="3"/>
        <v>78</v>
      </c>
    </row>
    <row r="53" spans="1:26">
      <c r="A53" s="17">
        <v>76479526</v>
      </c>
      <c r="B53" s="16" t="s">
        <v>25</v>
      </c>
      <c r="C53" s="16"/>
      <c r="D53" s="16"/>
      <c r="E53" s="16"/>
      <c r="F53" s="16"/>
      <c r="G53" s="16"/>
      <c r="H53" s="16"/>
      <c r="I53" s="16" t="s">
        <v>46</v>
      </c>
      <c r="J53" s="16" t="s">
        <v>118</v>
      </c>
      <c r="K53" s="16" t="s">
        <v>43</v>
      </c>
      <c r="L53" s="16"/>
      <c r="M53" s="16"/>
      <c r="N53" s="16"/>
      <c r="O53" s="16"/>
      <c r="P53" s="16"/>
      <c r="Q53" s="16">
        <v>1868</v>
      </c>
      <c r="R53" s="16"/>
      <c r="S53" s="16"/>
      <c r="T53" s="16">
        <v>1952</v>
      </c>
      <c r="U53" s="16" t="s">
        <v>212</v>
      </c>
      <c r="V53" s="16"/>
      <c r="W53" s="16"/>
      <c r="Z53" s="12">
        <f t="shared" si="3"/>
        <v>84</v>
      </c>
    </row>
    <row r="54" spans="1:26">
      <c r="A54" s="17">
        <v>76479558</v>
      </c>
      <c r="B54" s="16" t="s">
        <v>25</v>
      </c>
      <c r="C54" s="16"/>
      <c r="D54" s="16"/>
      <c r="E54" s="16"/>
      <c r="F54" s="16"/>
      <c r="G54" s="16"/>
      <c r="H54" s="16"/>
      <c r="I54" s="16" t="s">
        <v>46</v>
      </c>
      <c r="J54" s="16" t="s">
        <v>117</v>
      </c>
      <c r="K54" s="16" t="s">
        <v>34</v>
      </c>
      <c r="L54" s="16"/>
      <c r="M54" s="16"/>
      <c r="N54" s="16"/>
      <c r="O54" s="16"/>
      <c r="P54" s="16"/>
      <c r="Q54" s="16">
        <v>1873</v>
      </c>
      <c r="R54" s="16"/>
      <c r="S54" s="16"/>
      <c r="T54" s="16">
        <v>1958</v>
      </c>
      <c r="U54" s="16"/>
      <c r="V54" s="16"/>
      <c r="W54" s="16"/>
      <c r="Z54" s="12">
        <f t="shared" si="3"/>
        <v>85</v>
      </c>
    </row>
    <row r="55" spans="1:26">
      <c r="A55" s="16"/>
      <c r="B55" s="16" t="s">
        <v>188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>
        <v>1877</v>
      </c>
      <c r="U55" s="16"/>
      <c r="V55" s="16"/>
      <c r="W55" s="16"/>
    </row>
    <row r="56" spans="1:26">
      <c r="B56" s="16" t="s">
        <v>189</v>
      </c>
      <c r="T56" s="16">
        <v>1885</v>
      </c>
    </row>
    <row r="57" spans="1:26">
      <c r="B57" s="16" t="s">
        <v>25</v>
      </c>
      <c r="I57" t="s">
        <v>46</v>
      </c>
      <c r="J57" t="s">
        <v>272</v>
      </c>
      <c r="K57" t="s">
        <v>273</v>
      </c>
      <c r="M57" t="s">
        <v>274</v>
      </c>
      <c r="Q57">
        <v>1888</v>
      </c>
      <c r="T57" s="16">
        <v>1927</v>
      </c>
      <c r="Z57" s="12">
        <f t="shared" si="3"/>
        <v>39</v>
      </c>
    </row>
    <row r="58" spans="1:26">
      <c r="Z58"/>
    </row>
    <row r="59" spans="1:26">
      <c r="Z59"/>
    </row>
    <row r="60" spans="1:26">
      <c r="Z60"/>
    </row>
    <row r="61" spans="1:26">
      <c r="Z61"/>
    </row>
    <row r="62" spans="1:26">
      <c r="Z62"/>
    </row>
    <row r="63" spans="1:26">
      <c r="Z63"/>
    </row>
    <row r="64" spans="1:26">
      <c r="Z64"/>
    </row>
    <row r="65" spans="26:26">
      <c r="Z65"/>
    </row>
    <row r="66" spans="26:26">
      <c r="Z66"/>
    </row>
    <row r="67" spans="26:26">
      <c r="Z67"/>
    </row>
    <row r="68" spans="26:26">
      <c r="Z68"/>
    </row>
    <row r="69" spans="26:26">
      <c r="Z69"/>
    </row>
    <row r="70" spans="26:26">
      <c r="Z70"/>
    </row>
    <row r="71" spans="26:26">
      <c r="Z71"/>
    </row>
    <row r="72" spans="26:26">
      <c r="Z72"/>
    </row>
    <row r="73" spans="26:26">
      <c r="Z73"/>
    </row>
    <row r="74" spans="26:26">
      <c r="Z74"/>
    </row>
    <row r="75" spans="26:26">
      <c r="Z75"/>
    </row>
    <row r="76" spans="26:26">
      <c r="Z76"/>
    </row>
    <row r="77" spans="26:26">
      <c r="Z77"/>
    </row>
    <row r="78" spans="26:26">
      <c r="Z78"/>
    </row>
    <row r="79" spans="26:26">
      <c r="Z79"/>
    </row>
    <row r="80" spans="26:26">
      <c r="Z80"/>
    </row>
    <row r="81" spans="26:26">
      <c r="Z81"/>
    </row>
    <row r="82" spans="26:26">
      <c r="Z82"/>
    </row>
    <row r="83" spans="26:26">
      <c r="Z83"/>
    </row>
    <row r="84" spans="26:26">
      <c r="Z84"/>
    </row>
    <row r="85" spans="26:26">
      <c r="Z85"/>
    </row>
    <row r="86" spans="26:26">
      <c r="Z86"/>
    </row>
    <row r="87" spans="26:26">
      <c r="Z87"/>
    </row>
    <row r="88" spans="26:26">
      <c r="Z88"/>
    </row>
    <row r="89" spans="26:26">
      <c r="Z89"/>
    </row>
    <row r="90" spans="26:26">
      <c r="Z90"/>
    </row>
    <row r="91" spans="26:26">
      <c r="Z91"/>
    </row>
    <row r="92" spans="26:26">
      <c r="Z92"/>
    </row>
    <row r="93" spans="26:26">
      <c r="Z93"/>
    </row>
    <row r="94" spans="26:26">
      <c r="Z94"/>
    </row>
    <row r="95" spans="26:26">
      <c r="Z95"/>
    </row>
    <row r="96" spans="26:26">
      <c r="Z96"/>
    </row>
    <row r="97" spans="26:26">
      <c r="Z97"/>
    </row>
    <row r="98" spans="26:26">
      <c r="Z98"/>
    </row>
    <row r="99" spans="26:26">
      <c r="Z99"/>
    </row>
    <row r="100" spans="26:26">
      <c r="Z100"/>
    </row>
    <row r="101" spans="26:26">
      <c r="Z101"/>
    </row>
    <row r="102" spans="26:26">
      <c r="Z102"/>
    </row>
    <row r="103" spans="26:26">
      <c r="Z103"/>
    </row>
    <row r="104" spans="26:26">
      <c r="Z104"/>
    </row>
    <row r="105" spans="26:26">
      <c r="Z105"/>
    </row>
    <row r="106" spans="26:26">
      <c r="Z106"/>
    </row>
    <row r="107" spans="26:26">
      <c r="Z107"/>
    </row>
    <row r="108" spans="26:26">
      <c r="Z108"/>
    </row>
    <row r="109" spans="26:26">
      <c r="Z109"/>
    </row>
    <row r="110" spans="26:26">
      <c r="Z110"/>
    </row>
    <row r="111" spans="26:26">
      <c r="Z111"/>
    </row>
    <row r="112" spans="26:26">
      <c r="Z112"/>
    </row>
    <row r="113" spans="26:26">
      <c r="Z113"/>
    </row>
    <row r="114" spans="26:26">
      <c r="Z114"/>
    </row>
    <row r="115" spans="26:26">
      <c r="Z115"/>
    </row>
    <row r="116" spans="26:26">
      <c r="Z116"/>
    </row>
    <row r="117" spans="26:26">
      <c r="Z117"/>
    </row>
    <row r="118" spans="26:26">
      <c r="Z118"/>
    </row>
    <row r="119" spans="26:26">
      <c r="Z119"/>
    </row>
    <row r="120" spans="26:26">
      <c r="Z120"/>
    </row>
    <row r="121" spans="26:26">
      <c r="Z121"/>
    </row>
    <row r="122" spans="26:26">
      <c r="Z122"/>
    </row>
    <row r="123" spans="26:26">
      <c r="Z123"/>
    </row>
    <row r="124" spans="26:26">
      <c r="Z124"/>
    </row>
    <row r="125" spans="26:26">
      <c r="Z125"/>
    </row>
    <row r="126" spans="26:26">
      <c r="Z126"/>
    </row>
    <row r="127" spans="26:26">
      <c r="Z127"/>
    </row>
    <row r="128" spans="26:26">
      <c r="Z128"/>
    </row>
    <row r="129" spans="26:26">
      <c r="Z129"/>
    </row>
    <row r="130" spans="26:26">
      <c r="Z130"/>
    </row>
    <row r="131" spans="26:26">
      <c r="Z131"/>
    </row>
    <row r="132" spans="26:26">
      <c r="Z132"/>
    </row>
    <row r="133" spans="26:26">
      <c r="Z133"/>
    </row>
    <row r="134" spans="26:26">
      <c r="Z134"/>
    </row>
    <row r="135" spans="26:26">
      <c r="Z135"/>
    </row>
    <row r="136" spans="26:26">
      <c r="Z136"/>
    </row>
    <row r="137" spans="26:26">
      <c r="Z137"/>
    </row>
    <row r="138" spans="26:26">
      <c r="Z138"/>
    </row>
    <row r="139" spans="26:26">
      <c r="Z139"/>
    </row>
    <row r="140" spans="26:26">
      <c r="Z140"/>
    </row>
    <row r="141" spans="26:26">
      <c r="Z141"/>
    </row>
    <row r="142" spans="26:26">
      <c r="Z142"/>
    </row>
    <row r="143" spans="26:26">
      <c r="Z143"/>
    </row>
    <row r="144" spans="26:26">
      <c r="Z144"/>
    </row>
    <row r="145" spans="26:26">
      <c r="Z145"/>
    </row>
    <row r="146" spans="26:26">
      <c r="Z146"/>
    </row>
    <row r="147" spans="26:26">
      <c r="Z147"/>
    </row>
    <row r="148" spans="26:26">
      <c r="Z148"/>
    </row>
    <row r="149" spans="26:26">
      <c r="Z149"/>
    </row>
    <row r="150" spans="26:26">
      <c r="Z150"/>
    </row>
    <row r="151" spans="26:26">
      <c r="Z151"/>
    </row>
    <row r="152" spans="26:26">
      <c r="Z152"/>
    </row>
    <row r="153" spans="26:26">
      <c r="Z153"/>
    </row>
    <row r="154" spans="26:26">
      <c r="Z154"/>
    </row>
    <row r="155" spans="26:26">
      <c r="Z155"/>
    </row>
    <row r="156" spans="26:26">
      <c r="Z156"/>
    </row>
    <row r="157" spans="26:26">
      <c r="Z157"/>
    </row>
    <row r="158" spans="26:26">
      <c r="Z158"/>
    </row>
    <row r="159" spans="26:26">
      <c r="Z159"/>
    </row>
    <row r="160" spans="26:26">
      <c r="Z160"/>
    </row>
    <row r="161" spans="26:26">
      <c r="Z161"/>
    </row>
    <row r="162" spans="26:26">
      <c r="Z162"/>
    </row>
    <row r="163" spans="26:26">
      <c r="Z163"/>
    </row>
    <row r="164" spans="26:26">
      <c r="Z164"/>
    </row>
  </sheetData>
  <sortState ref="A5:Z46">
    <sortCondition ref="T5:T46"/>
  </sortState>
  <conditionalFormatting sqref="B1:G1048576">
    <cfRule type="cellIs" dxfId="5" priority="1" operator="equal">
      <formula>"Y"</formula>
    </cfRule>
  </conditionalFormatting>
  <hyperlinks>
    <hyperlink ref="A46" r:id="rId1" display="http://www.findagrave.com/cgi-bin/fg.cgi?page=gr&amp;GRid=76479657"/>
    <hyperlink ref="A34" r:id="rId2" display="http://www.findagrave.com/cgi-bin/fg.cgi?page=gr&amp;GRid=76479200"/>
    <hyperlink ref="A6" r:id="rId3" display="http://www.findagrave.com/cgi-bin/fg.cgi?page=gr&amp;GRid=76479169"/>
    <hyperlink ref="A15" r:id="rId4" display="http://www.findagrave.com/cgi-bin/fg.cgi?page=gr&amp;GRid=76479148"/>
    <hyperlink ref="A37" r:id="rId5" display="http://www.findagrave.com/cgi-bin/fg.cgi?page=gr&amp;GRid=76479067"/>
    <hyperlink ref="A28" r:id="rId6" display="http://www.findagrave.com/cgi-bin/fg.cgi?page=gr&amp;GRid=76479112"/>
    <hyperlink ref="A20" r:id="rId7" display="http://www.findagrave.com/cgi-bin/fg.cgi?page=gr&amp;GRid=76479450"/>
    <hyperlink ref="A10" r:id="rId8" display="http://www.findagrave.com/cgi-bin/fg.cgi?page=gr&amp;GRid=76479584"/>
    <hyperlink ref="A3" r:id="rId9" display="http://www.findagrave.com/cgi-bin/fg.cgi?page=gr&amp;GRid=76478999"/>
    <hyperlink ref="A2" r:id="rId10" display="http://www.findagrave.com/cgi-bin/fg.cgi?page=gr&amp;GRid=76478982"/>
    <hyperlink ref="A33" r:id="rId11" display="http://www.findagrave.com/cgi-bin/fg.cgi?page=gr&amp;GRid=76479055"/>
    <hyperlink ref="A39" r:id="rId12" display="http://www.findagrave.com/cgi-bin/fg.cgi?page=gr&amp;GRid=76479121"/>
    <hyperlink ref="A4" r:id="rId13" display="http://www.findagrave.com/cgi-bin/fg.cgi?page=gr&amp;GRid=76479102"/>
    <hyperlink ref="A7" r:id="rId14" display="http://www.findagrave.com/cgi-bin/fg.cgi?page=gr&amp;GRid=76479006"/>
    <hyperlink ref="A18" r:id="rId15" display="http://www.findagrave.com/cgi-bin/fg.cgi?page=gr&amp;GRid=76479093"/>
    <hyperlink ref="A5" r:id="rId16" display="http://www.findagrave.com/cgi-bin/fg.cgi?page=gr&amp;GRid=61428245"/>
    <hyperlink ref="A44" r:id="rId17" display="http://www.findagrave.com/cgi-bin/fg.cgi?page=gr&amp;GRid=76479394"/>
    <hyperlink ref="A43" r:id="rId18" display="http://www.findagrave.com/cgi-bin/fg.cgi?page=gr&amp;GRid=76479380"/>
    <hyperlink ref="A29" r:id="rId19" display="http://www.findagrave.com/cgi-bin/fg.cgi?page=gr&amp;GRid=76479263"/>
    <hyperlink ref="A30" r:id="rId20" display="http://www.findagrave.com/cgi-bin/fg.cgi?page=gr&amp;GRid=76479257"/>
    <hyperlink ref="A35" r:id="rId21" display="http://www.findagrave.com/cgi-bin/fg.cgi?page=gr&amp;GRid=76479430"/>
    <hyperlink ref="A31" r:id="rId22" display="http://www.findagrave.com/cgi-bin/fg.cgi?page=gr&amp;GRid=76479419"/>
    <hyperlink ref="A16" r:id="rId23" display="http://www.findagrave.com/cgi-bin/fg.cgi?page=gr&amp;GRid=76479343"/>
    <hyperlink ref="A8" r:id="rId24" display="http://www.findagrave.com/cgi-bin/fg.cgi?page=gr&amp;GRid=76479336"/>
    <hyperlink ref="A25" r:id="rId25" display="http://www.findagrave.com/cgi-bin/fg.cgi?page=gr&amp;GRid=76479319"/>
    <hyperlink ref="A42" r:id="rId26" display="http://www.findagrave.com/cgi-bin/fg.cgi?page=gr&amp;GRid=76479329"/>
    <hyperlink ref="A26" r:id="rId27" display="http://www.findagrave.com/cgi-bin/fg.cgi?page=gr&amp;GRid=76479359"/>
    <hyperlink ref="A19" r:id="rId28" display="http://www.findagrave.com/cgi-bin/fg.cgi?page=gr&amp;GRid=76479228"/>
    <hyperlink ref="A24" r:id="rId29" display="http://www.findagrave.com/cgi-bin/fg.cgi?page=gr&amp;GRid=76479217"/>
    <hyperlink ref="A27" r:id="rId30" display="http://www.findagrave.com/cgi-bin/fg.cgi?page=gr&amp;GRid=76479649"/>
    <hyperlink ref="A22" r:id="rId31" display="http://www.findagrave.com/cgi-bin/fg.cgi?page=gr&amp;GRid=76479628"/>
    <hyperlink ref="A13" r:id="rId32" display="http://www.findagrave.com/cgi-bin/fg.cgi?page=gr&amp;GRid=76479693"/>
    <hyperlink ref="A36" r:id="rId33" display="http://www.findagrave.com/cgi-bin/fg.cgi?page=gr&amp;GRid=76479680"/>
    <hyperlink ref="A14" r:id="rId34" display="http://www.findagrave.com/cgi-bin/fg.cgi?page=gr&amp;GRid=76479442"/>
    <hyperlink ref="A45" r:id="rId35" display="http://www.findagrave.com/cgi-bin/fg.cgi?page=gr&amp;GRid=76479671"/>
    <hyperlink ref="A9" r:id="rId36" display="http://www.findagrave.com/cgi-bin/fg.cgi?page=gr&amp;GRid=76479725"/>
    <hyperlink ref="A17" r:id="rId37" display="http://www.findagrave.com/cgi-bin/fg.cgi?page=gr&amp;GRid=76479709"/>
    <hyperlink ref="A12" r:id="rId38" display="http://www.findagrave.com/cgi-bin/fg.cgi?page=gr&amp;GRid=76479752"/>
    <hyperlink ref="A21" r:id="rId39" display="http://www.findagrave.com/cgi-bin/fg.cgi?page=gr&amp;GRid=76479736"/>
    <hyperlink ref="A11" r:id="rId40" display="http://www.findagrave.com/cgi-bin/fg.cgi?page=gr&amp;GRid=76479744"/>
    <hyperlink ref="A41" r:id="rId41" display="http://www.findagrave.com/cgi-bin/fg.cgi?page=gr&amp;GRid=40455095"/>
    <hyperlink ref="A32" r:id="rId42" display="http://www.findagrave.com/cgi-bin/fg.cgi?page=gr&amp;GRid=76479769"/>
    <hyperlink ref="A47" r:id="rId43" display="http://www.findagrave.com/cgi-bin/fg.cgi?page=gr&amp;GRid=76479513"/>
    <hyperlink ref="A54" r:id="rId44" display="http://www.findagrave.com/cgi-bin/fg.cgi?page=gr&amp;GRid=76479558"/>
    <hyperlink ref="A48" r:id="rId45" display="http://www.findagrave.com/cgi-bin/fg.cgi?page=gr&amp;GRid=76479477"/>
    <hyperlink ref="A49" r:id="rId46" display="http://www.findagrave.com/cgi-bin/fg.cgi?page=gr&amp;GRid=76479564"/>
    <hyperlink ref="A53" r:id="rId47" display="http://www.findagrave.com/cgi-bin/fg.cgi?page=gr&amp;GRid=76479526"/>
    <hyperlink ref="A23" r:id="rId48" display="http://www.findagrave.com/cgi-bin/fg.cgi?page=gr&amp;GRid=76479547"/>
    <hyperlink ref="A40" r:id="rId49" display="http://www.findagrave.com/cgi-bin/fg.cgi?page=gr&amp;GRid=76479621"/>
    <hyperlink ref="A38" r:id="rId50" display="http://www.findagrave.com/cgi-bin/fg.cgi?page=gr&amp;GRid=76210604"/>
    <hyperlink ref="A51" r:id="rId51" display="http://www.findagrave.com/cgi-bin/fg.cgi?page=gr&amp;GRid=76479497"/>
    <hyperlink ref="A52" r:id="rId52" display="http://www.findagrave.com/cgi-bin/fg.cgi?page=gr&amp;GRid=76479537"/>
    <hyperlink ref="A50" r:id="rId53" display="http://www.findagrave.com/cgi-bin/fg.cgi?page=gr&amp;GRid=76479470"/>
  </hyperlinks>
  <pageMargins left="0.7" right="0.7" top="0.75" bottom="0.75" header="0.3" footer="0.3"/>
  <pageSetup orientation="portrait" r:id="rId54"/>
</worksheet>
</file>

<file path=xl/worksheets/sheet3.xml><?xml version="1.0" encoding="utf-8"?>
<worksheet xmlns="http://schemas.openxmlformats.org/spreadsheetml/2006/main" xmlns:r="http://schemas.openxmlformats.org/officeDocument/2006/relationships">
  <dimension ref="A23:I29"/>
  <sheetViews>
    <sheetView workbookViewId="0">
      <selection activeCell="O19" sqref="O19"/>
    </sheetView>
  </sheetViews>
  <sheetFormatPr defaultRowHeight="15"/>
  <cols>
    <col min="2" max="2" width="11.28515625" bestFit="1" customWidth="1"/>
  </cols>
  <sheetData>
    <row r="23" spans="1:9" ht="15" customHeight="1">
      <c r="A23" s="39"/>
      <c r="B23" s="39"/>
      <c r="C23" s="39"/>
      <c r="D23" s="39"/>
      <c r="E23" s="39"/>
      <c r="F23" s="39"/>
      <c r="G23" s="39"/>
      <c r="H23" s="39"/>
      <c r="I23" s="39"/>
    </row>
    <row r="24" spans="1:9" ht="15" customHeight="1">
      <c r="A24" s="39" t="s">
        <v>432</v>
      </c>
      <c r="B24" s="39"/>
      <c r="C24" s="39"/>
      <c r="D24" s="39"/>
      <c r="E24" s="39"/>
      <c r="F24" s="39"/>
      <c r="G24" s="39"/>
      <c r="H24" s="39"/>
      <c r="I24" s="39"/>
    </row>
    <row r="25" spans="1:9" ht="15" customHeight="1">
      <c r="A25" t="s">
        <v>311</v>
      </c>
      <c r="B25" s="16" t="s">
        <v>164</v>
      </c>
      <c r="C25" s="39"/>
      <c r="D25" s="39"/>
      <c r="E25" s="39"/>
      <c r="F25" s="39"/>
      <c r="G25" s="39"/>
      <c r="H25" s="39"/>
      <c r="I25" s="39"/>
    </row>
    <row r="26" spans="1:9" ht="15" customHeight="1">
      <c r="A26" t="s">
        <v>314</v>
      </c>
      <c r="B26" s="35" t="s">
        <v>264</v>
      </c>
      <c r="C26" s="39"/>
      <c r="D26" s="39"/>
      <c r="E26" s="39"/>
      <c r="F26" s="39"/>
      <c r="G26" s="39"/>
      <c r="H26" s="39"/>
      <c r="I26" s="39"/>
    </row>
    <row r="27" spans="1:9" ht="15" customHeight="1">
      <c r="A27" t="s">
        <v>301</v>
      </c>
      <c r="B27" s="16" t="s">
        <v>208</v>
      </c>
      <c r="C27" s="39"/>
      <c r="D27" s="39"/>
      <c r="E27" s="39"/>
      <c r="F27" s="39"/>
      <c r="G27" s="39"/>
      <c r="H27" s="39"/>
      <c r="I27" s="39"/>
    </row>
    <row r="28" spans="1:9" ht="15" customHeight="1">
      <c r="A28" t="s">
        <v>320</v>
      </c>
      <c r="B28" s="16" t="s">
        <v>195</v>
      </c>
      <c r="C28" s="39"/>
      <c r="D28" s="39"/>
      <c r="E28" s="39"/>
      <c r="F28" s="39"/>
      <c r="G28" s="39"/>
      <c r="H28" s="39"/>
      <c r="I28" s="39"/>
    </row>
    <row r="29" spans="1:9" ht="15" customHeight="1">
      <c r="A29" s="39"/>
      <c r="B29" s="39"/>
      <c r="C29" s="39"/>
      <c r="D29" s="39"/>
      <c r="E29" s="39"/>
      <c r="F29" s="39"/>
      <c r="G29" s="39"/>
      <c r="H29" s="39"/>
      <c r="I29" s="39"/>
    </row>
  </sheetData>
  <pageMargins left="0.7" right="0.7" top="0.75" bottom="0.75" header="0.3" footer="0.3"/>
  <pageSetup orientation="portrait" r:id="rId1"/>
  <rowBreaks count="1" manualBreakCount="1">
    <brk id="3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1"/>
  <sheetViews>
    <sheetView zoomScale="75" zoomScaleNormal="75" workbookViewId="0">
      <pane ySplit="1" topLeftCell="A11" activePane="bottomLeft" state="frozen"/>
      <selection pane="bottomLeft" activeCell="A63" sqref="A63"/>
    </sheetView>
  </sheetViews>
  <sheetFormatPr defaultRowHeight="15"/>
  <cols>
    <col min="1" max="1" width="11.5703125" bestFit="1" customWidth="1"/>
    <col min="2" max="2" width="7.5703125" bestFit="1" customWidth="1"/>
    <col min="3" max="3" width="11" bestFit="1" customWidth="1"/>
    <col min="4" max="4" width="7.7109375" bestFit="1" customWidth="1"/>
    <col min="5" max="5" width="7.28515625" bestFit="1" customWidth="1"/>
    <col min="6" max="6" width="4.140625" bestFit="1" customWidth="1"/>
    <col min="7" max="7" width="9.28515625" bestFit="1" customWidth="1"/>
    <col min="8" max="8" width="9.140625" bestFit="1" customWidth="1"/>
    <col min="10" max="10" width="10.85546875" bestFit="1" customWidth="1"/>
    <col min="27" max="27" width="9.140625" style="12"/>
    <col min="29" max="29" width="10.5703125" bestFit="1" customWidth="1"/>
  </cols>
  <sheetData>
    <row r="1" spans="1:29">
      <c r="A1" s="16"/>
      <c r="B1" s="18" t="s">
        <v>122</v>
      </c>
      <c r="C1" s="18" t="s">
        <v>121</v>
      </c>
      <c r="D1" s="18" t="s">
        <v>124</v>
      </c>
      <c r="E1" s="18" t="s">
        <v>125</v>
      </c>
      <c r="F1" s="18" t="s">
        <v>123</v>
      </c>
      <c r="G1" s="18"/>
      <c r="H1" s="18"/>
      <c r="I1" s="16" t="s">
        <v>1</v>
      </c>
      <c r="J1" s="16" t="s">
        <v>2</v>
      </c>
      <c r="K1" s="16" t="s">
        <v>3</v>
      </c>
      <c r="L1" s="16" t="s">
        <v>4</v>
      </c>
      <c r="M1" s="16" t="s">
        <v>5</v>
      </c>
      <c r="N1" s="16" t="s">
        <v>6</v>
      </c>
      <c r="O1" s="16" t="s">
        <v>7</v>
      </c>
      <c r="P1" s="16" t="s">
        <v>8</v>
      </c>
      <c r="Q1" s="16" t="s">
        <v>9</v>
      </c>
      <c r="R1" s="16" t="s">
        <v>10</v>
      </c>
      <c r="S1" s="16" t="s">
        <v>11</v>
      </c>
      <c r="T1" s="16" t="s">
        <v>12</v>
      </c>
      <c r="U1" s="16" t="s">
        <v>13</v>
      </c>
      <c r="V1" s="16" t="s">
        <v>14</v>
      </c>
      <c r="W1" s="16" t="s">
        <v>15</v>
      </c>
      <c r="X1" s="16" t="s">
        <v>16</v>
      </c>
    </row>
    <row r="2" spans="1:29">
      <c r="A2" s="17">
        <v>76478982</v>
      </c>
      <c r="B2" s="16" t="s">
        <v>25</v>
      </c>
      <c r="C2" s="16" t="s">
        <v>39</v>
      </c>
      <c r="D2" s="22"/>
      <c r="E2" s="22"/>
      <c r="F2" s="16"/>
      <c r="G2" s="20" t="s">
        <v>146</v>
      </c>
      <c r="H2" s="25" t="s">
        <v>153</v>
      </c>
      <c r="I2" s="16"/>
      <c r="J2" s="16" t="s">
        <v>76</v>
      </c>
      <c r="K2" s="16" t="s">
        <v>88</v>
      </c>
      <c r="L2" s="16"/>
      <c r="M2" s="16"/>
      <c r="N2" s="16"/>
      <c r="O2" s="16"/>
      <c r="P2" s="20"/>
      <c r="Q2" s="20"/>
      <c r="R2" s="20"/>
      <c r="S2" s="20"/>
      <c r="T2" s="20"/>
      <c r="U2" s="20"/>
      <c r="V2" s="16"/>
      <c r="W2" s="16"/>
      <c r="X2" s="16"/>
      <c r="AA2" s="12">
        <f t="shared" ref="AA2:AA10" si="0">U2-R2</f>
        <v>0</v>
      </c>
    </row>
    <row r="3" spans="1:29">
      <c r="A3" s="17">
        <v>76478999</v>
      </c>
      <c r="B3" s="16" t="s">
        <v>25</v>
      </c>
      <c r="C3" s="16" t="s">
        <v>39</v>
      </c>
      <c r="D3" s="22"/>
      <c r="E3" s="22"/>
      <c r="F3" s="16"/>
      <c r="G3" s="20" t="s">
        <v>146</v>
      </c>
      <c r="H3" s="25" t="s">
        <v>153</v>
      </c>
      <c r="I3" s="16"/>
      <c r="J3" s="16" t="s">
        <v>76</v>
      </c>
      <c r="K3" s="16" t="s">
        <v>44</v>
      </c>
      <c r="L3" s="16"/>
      <c r="M3" s="16"/>
      <c r="N3" s="16" t="s">
        <v>86</v>
      </c>
      <c r="O3" s="16"/>
      <c r="P3" s="20"/>
      <c r="Q3" s="20"/>
      <c r="R3" s="20"/>
      <c r="S3" s="20"/>
      <c r="T3" s="20"/>
      <c r="U3" s="20"/>
      <c r="V3" s="16"/>
      <c r="W3" s="16" t="s">
        <v>87</v>
      </c>
      <c r="X3" s="16"/>
      <c r="AA3" s="12">
        <f t="shared" si="0"/>
        <v>0</v>
      </c>
    </row>
    <row r="4" spans="1:29">
      <c r="A4" s="17">
        <v>76479148</v>
      </c>
      <c r="B4" s="16" t="s">
        <v>39</v>
      </c>
      <c r="C4" s="16" t="s">
        <v>39</v>
      </c>
      <c r="D4" s="16" t="s">
        <v>39</v>
      </c>
      <c r="E4" s="16" t="s">
        <v>130</v>
      </c>
      <c r="F4" s="16" t="s">
        <v>128</v>
      </c>
      <c r="G4" s="16"/>
      <c r="H4" s="25" t="s">
        <v>153</v>
      </c>
      <c r="I4" s="16"/>
      <c r="J4" s="16" t="s">
        <v>76</v>
      </c>
      <c r="K4" s="16" t="s">
        <v>149</v>
      </c>
      <c r="L4" s="16"/>
      <c r="M4" s="16"/>
      <c r="N4" s="16"/>
      <c r="O4" s="16"/>
      <c r="P4" s="16">
        <v>2</v>
      </c>
      <c r="Q4" s="16">
        <v>24</v>
      </c>
      <c r="R4" s="16">
        <v>1784</v>
      </c>
      <c r="S4" s="16">
        <v>12</v>
      </c>
      <c r="T4" s="16">
        <v>4</v>
      </c>
      <c r="U4" s="16">
        <v>1865</v>
      </c>
      <c r="V4" s="16"/>
      <c r="W4" s="16"/>
      <c r="X4" s="16"/>
      <c r="AA4" s="12">
        <f t="shared" si="0"/>
        <v>81</v>
      </c>
      <c r="AC4" t="str">
        <f>IF(P4=11,"November",IF(P4=10,"October",IF(P4=9,"September",IF(P4=8,"August",IF(P4=7,"July",IF(P4=6,"June",IF(P4=5,"May",IF(P4=4,"April",IF(P4=3,"March",IF(P4=2,"February",IF(P4=1,"January")))))))))))</f>
        <v>February</v>
      </c>
    </row>
    <row r="5" spans="1:29">
      <c r="A5" s="17">
        <v>76479169</v>
      </c>
      <c r="B5" s="16" t="s">
        <v>39</v>
      </c>
      <c r="C5" s="16" t="s">
        <v>39</v>
      </c>
      <c r="D5" s="16" t="s">
        <v>39</v>
      </c>
      <c r="E5" s="16" t="s">
        <v>130</v>
      </c>
      <c r="F5" s="16" t="s">
        <v>128</v>
      </c>
      <c r="G5" s="16"/>
      <c r="H5" s="25" t="s">
        <v>153</v>
      </c>
      <c r="I5" s="16"/>
      <c r="J5" s="16" t="s">
        <v>76</v>
      </c>
      <c r="K5" s="16" t="s">
        <v>148</v>
      </c>
      <c r="L5" s="16"/>
      <c r="M5" s="16"/>
      <c r="N5" s="16"/>
      <c r="O5" s="16"/>
      <c r="P5" s="16">
        <v>7</v>
      </c>
      <c r="Q5" s="16">
        <v>14</v>
      </c>
      <c r="R5" s="16">
        <v>1792</v>
      </c>
      <c r="S5" s="23"/>
      <c r="T5" s="23"/>
      <c r="U5" s="16">
        <v>1851</v>
      </c>
      <c r="V5" s="16"/>
      <c r="W5" s="16"/>
      <c r="X5" s="16"/>
      <c r="AA5" s="12">
        <f t="shared" si="0"/>
        <v>59</v>
      </c>
      <c r="AC5" t="str">
        <f t="shared" ref="AC5:AC20" si="1">IF(P5=11,"November",IF(P5=10,"October",IF(P5=9,"September",IF(P5=8,"August",IF(P5=7,"July",IF(P5=6,"June",IF(P5=5,"May",IF(P5=4,"April",IF(P5=3,"March",IF(P5=2,"February",IF(P5=1,"January")))))))))))</f>
        <v>July</v>
      </c>
    </row>
    <row r="6" spans="1:29">
      <c r="A6" s="17">
        <v>76479006</v>
      </c>
      <c r="B6" s="16" t="s">
        <v>25</v>
      </c>
      <c r="C6" s="16" t="s">
        <v>39</v>
      </c>
      <c r="D6" s="16" t="s">
        <v>39</v>
      </c>
      <c r="E6" s="16" t="s">
        <v>39</v>
      </c>
      <c r="F6" s="16"/>
      <c r="G6" s="16"/>
      <c r="H6" s="25" t="s">
        <v>153</v>
      </c>
      <c r="I6" s="16"/>
      <c r="J6" s="16" t="s">
        <v>76</v>
      </c>
      <c r="K6" s="16" t="s">
        <v>90</v>
      </c>
      <c r="L6" s="16"/>
      <c r="M6" s="16"/>
      <c r="N6" s="16"/>
      <c r="O6" s="16"/>
      <c r="P6" s="16">
        <v>4</v>
      </c>
      <c r="Q6" s="16">
        <v>28</v>
      </c>
      <c r="R6" s="16">
        <v>1782</v>
      </c>
      <c r="S6" s="16">
        <v>1</v>
      </c>
      <c r="T6" s="16">
        <v>26</v>
      </c>
      <c r="U6" s="16">
        <v>1858</v>
      </c>
      <c r="V6" s="16"/>
      <c r="W6" s="16"/>
      <c r="X6" s="16"/>
      <c r="AA6" s="12">
        <f t="shared" si="0"/>
        <v>76</v>
      </c>
      <c r="AC6" t="str">
        <f t="shared" si="1"/>
        <v>April</v>
      </c>
    </row>
    <row r="7" spans="1:29">
      <c r="A7" s="17">
        <v>61428245</v>
      </c>
      <c r="B7" s="16" t="s">
        <v>25</v>
      </c>
      <c r="C7" s="16" t="s">
        <v>39</v>
      </c>
      <c r="D7" s="16" t="s">
        <v>39</v>
      </c>
      <c r="E7" s="16" t="s">
        <v>39</v>
      </c>
      <c r="F7" s="16"/>
      <c r="G7" s="16"/>
      <c r="H7" s="25" t="s">
        <v>153</v>
      </c>
      <c r="I7" s="16"/>
      <c r="J7" s="16" t="s">
        <v>76</v>
      </c>
      <c r="K7" s="16" t="s">
        <v>92</v>
      </c>
      <c r="L7" s="16"/>
      <c r="M7" s="16"/>
      <c r="N7" s="16" t="s">
        <v>93</v>
      </c>
      <c r="O7" s="16"/>
      <c r="P7" s="16">
        <v>7</v>
      </c>
      <c r="Q7" s="16">
        <v>21</v>
      </c>
      <c r="R7" s="16">
        <v>1782</v>
      </c>
      <c r="S7" s="16">
        <v>8</v>
      </c>
      <c r="T7" s="16">
        <v>28</v>
      </c>
      <c r="U7" s="16">
        <v>1838</v>
      </c>
      <c r="V7" s="16"/>
      <c r="W7" s="16"/>
      <c r="X7" s="16"/>
      <c r="AA7" s="12">
        <f t="shared" si="0"/>
        <v>56</v>
      </c>
      <c r="AC7" t="str">
        <f t="shared" si="1"/>
        <v>July</v>
      </c>
    </row>
    <row r="8" spans="1:29">
      <c r="A8" s="17">
        <v>76479628</v>
      </c>
      <c r="B8" s="16" t="s">
        <v>39</v>
      </c>
      <c r="C8" s="16" t="s">
        <v>39</v>
      </c>
      <c r="D8" s="16" t="s">
        <v>39</v>
      </c>
      <c r="E8" s="16" t="s">
        <v>39</v>
      </c>
      <c r="F8" s="16"/>
      <c r="G8" s="16"/>
      <c r="H8" s="25" t="s">
        <v>153</v>
      </c>
      <c r="I8" s="16"/>
      <c r="J8" s="16" t="s">
        <v>109</v>
      </c>
      <c r="K8" s="16" t="s">
        <v>111</v>
      </c>
      <c r="L8" s="16"/>
      <c r="M8" s="16"/>
      <c r="N8" s="16" t="s">
        <v>76</v>
      </c>
      <c r="O8" s="16"/>
      <c r="P8" s="16">
        <v>2</v>
      </c>
      <c r="Q8" s="16">
        <v>25</v>
      </c>
      <c r="R8" s="16">
        <v>1807</v>
      </c>
      <c r="S8" s="16">
        <v>12</v>
      </c>
      <c r="T8" s="16">
        <v>12</v>
      </c>
      <c r="U8" s="16">
        <v>1871</v>
      </c>
      <c r="V8" s="16"/>
      <c r="W8" s="16"/>
      <c r="X8" s="16"/>
      <c r="AA8" s="12">
        <f t="shared" si="0"/>
        <v>64</v>
      </c>
      <c r="AC8" t="str">
        <f t="shared" si="1"/>
        <v>February</v>
      </c>
    </row>
    <row r="9" spans="1:29">
      <c r="A9" s="17">
        <v>76479649</v>
      </c>
      <c r="B9" s="16" t="s">
        <v>39</v>
      </c>
      <c r="C9" s="16" t="s">
        <v>39</v>
      </c>
      <c r="D9" s="16" t="s">
        <v>126</v>
      </c>
      <c r="E9" s="16" t="s">
        <v>39</v>
      </c>
      <c r="F9" s="16"/>
      <c r="G9" s="16"/>
      <c r="H9" s="25" t="s">
        <v>153</v>
      </c>
      <c r="I9" s="16"/>
      <c r="J9" s="16" t="s">
        <v>109</v>
      </c>
      <c r="K9" s="12" t="s">
        <v>110</v>
      </c>
      <c r="L9" s="16"/>
      <c r="M9" s="16"/>
      <c r="N9" s="16"/>
      <c r="O9" s="16"/>
      <c r="P9" s="16">
        <v>11</v>
      </c>
      <c r="Q9" s="16">
        <v>21</v>
      </c>
      <c r="R9" s="16">
        <v>1803</v>
      </c>
      <c r="S9" s="16">
        <v>7</v>
      </c>
      <c r="T9" s="23"/>
      <c r="U9" s="16">
        <v>1889</v>
      </c>
      <c r="V9" s="16"/>
      <c r="W9" s="16"/>
      <c r="X9" s="16"/>
      <c r="AA9" s="12">
        <f t="shared" si="0"/>
        <v>86</v>
      </c>
      <c r="AC9" t="str">
        <f t="shared" si="1"/>
        <v>November</v>
      </c>
    </row>
    <row r="10" spans="1:29">
      <c r="A10" s="17">
        <v>76479093</v>
      </c>
      <c r="B10" s="16" t="s">
        <v>39</v>
      </c>
      <c r="C10" s="16"/>
      <c r="D10" s="16" t="s">
        <v>39</v>
      </c>
      <c r="E10" s="16" t="s">
        <v>39</v>
      </c>
      <c r="F10" s="16"/>
      <c r="G10" s="16"/>
      <c r="H10" s="25" t="s">
        <v>153</v>
      </c>
      <c r="I10" s="16"/>
      <c r="J10" s="16" t="s">
        <v>76</v>
      </c>
      <c r="K10" s="16" t="s">
        <v>91</v>
      </c>
      <c r="L10" s="16"/>
      <c r="M10" s="16"/>
      <c r="N10" s="16"/>
      <c r="O10" s="16"/>
      <c r="P10" s="16">
        <v>6</v>
      </c>
      <c r="Q10" s="16">
        <v>21</v>
      </c>
      <c r="R10" s="16">
        <v>1811</v>
      </c>
      <c r="S10" s="16">
        <v>9</v>
      </c>
      <c r="T10" s="16">
        <v>6</v>
      </c>
      <c r="U10" s="16">
        <v>1867</v>
      </c>
      <c r="V10" s="16"/>
      <c r="W10" s="16"/>
      <c r="X10" s="16"/>
      <c r="AA10" s="12">
        <f t="shared" si="0"/>
        <v>56</v>
      </c>
      <c r="AC10" t="str">
        <f t="shared" si="1"/>
        <v>June</v>
      </c>
    </row>
    <row r="11" spans="1:29">
      <c r="A11" s="17">
        <v>76479112</v>
      </c>
      <c r="B11" s="16" t="s">
        <v>39</v>
      </c>
      <c r="C11" s="16" t="s">
        <v>126</v>
      </c>
      <c r="D11" s="16" t="s">
        <v>39</v>
      </c>
      <c r="E11" s="16" t="s">
        <v>39</v>
      </c>
      <c r="F11" s="16" t="s">
        <v>136</v>
      </c>
      <c r="G11" s="16"/>
      <c r="H11" s="25" t="s">
        <v>153</v>
      </c>
      <c r="I11" s="16"/>
      <c r="J11" s="16" t="s">
        <v>76</v>
      </c>
      <c r="K11" s="16" t="s">
        <v>77</v>
      </c>
      <c r="L11" s="16" t="s">
        <v>78</v>
      </c>
      <c r="M11" s="16"/>
      <c r="N11" s="16" t="s">
        <v>79</v>
      </c>
      <c r="O11" s="16"/>
      <c r="P11" s="16">
        <v>1</v>
      </c>
      <c r="Q11" s="16">
        <v>20</v>
      </c>
      <c r="R11" s="16">
        <v>1812</v>
      </c>
      <c r="S11" s="16">
        <v>8</v>
      </c>
      <c r="T11" s="16">
        <v>8</v>
      </c>
      <c r="U11" s="16">
        <v>1893</v>
      </c>
      <c r="V11" s="16"/>
      <c r="W11" s="16"/>
      <c r="X11" s="16"/>
      <c r="AA11" s="12">
        <v>81</v>
      </c>
      <c r="AC11" t="str">
        <f t="shared" si="1"/>
        <v>January</v>
      </c>
    </row>
    <row r="12" spans="1:29">
      <c r="A12" s="17">
        <v>76479584</v>
      </c>
      <c r="B12" s="16" t="s">
        <v>39</v>
      </c>
      <c r="C12" s="16" t="s">
        <v>39</v>
      </c>
      <c r="D12" s="16" t="s">
        <v>129</v>
      </c>
      <c r="E12" s="16" t="s">
        <v>130</v>
      </c>
      <c r="F12" s="16" t="s">
        <v>130</v>
      </c>
      <c r="G12" s="16"/>
      <c r="H12" s="25" t="s">
        <v>153</v>
      </c>
      <c r="I12" s="16"/>
      <c r="J12" s="16" t="s">
        <v>76</v>
      </c>
      <c r="K12" s="16" t="s">
        <v>82</v>
      </c>
      <c r="L12" s="16" t="s">
        <v>83</v>
      </c>
      <c r="M12" s="16"/>
      <c r="N12" s="16"/>
      <c r="P12" s="16">
        <v>8</v>
      </c>
      <c r="Q12" s="16">
        <v>9</v>
      </c>
      <c r="R12" s="16">
        <v>1862</v>
      </c>
      <c r="S12" s="16">
        <v>10</v>
      </c>
      <c r="T12" s="16">
        <v>25</v>
      </c>
      <c r="U12" s="16">
        <v>1863</v>
      </c>
      <c r="V12" s="16"/>
      <c r="W12" s="16"/>
      <c r="X12" s="16" t="s">
        <v>85</v>
      </c>
      <c r="AA12" s="12">
        <f>U12-R12</f>
        <v>1</v>
      </c>
      <c r="AC12" t="str">
        <f t="shared" si="1"/>
        <v>August</v>
      </c>
    </row>
    <row r="13" spans="1:29">
      <c r="A13" s="17">
        <v>76479450</v>
      </c>
      <c r="B13" s="16" t="s">
        <v>39</v>
      </c>
      <c r="C13" s="16" t="s">
        <v>39</v>
      </c>
      <c r="D13" s="16" t="s">
        <v>129</v>
      </c>
      <c r="E13" s="16" t="s">
        <v>130</v>
      </c>
      <c r="F13" s="16" t="s">
        <v>130</v>
      </c>
      <c r="G13" s="16"/>
      <c r="H13" s="25" t="s">
        <v>153</v>
      </c>
      <c r="I13" s="16"/>
      <c r="J13" s="16" t="s">
        <v>76</v>
      </c>
      <c r="K13" s="16" t="s">
        <v>80</v>
      </c>
      <c r="L13" s="16" t="s">
        <v>24</v>
      </c>
      <c r="M13" s="16"/>
      <c r="N13" s="16"/>
      <c r="O13" s="16" t="s">
        <v>84</v>
      </c>
      <c r="P13" s="23"/>
      <c r="Q13" s="23"/>
      <c r="R13" s="16">
        <v>1865</v>
      </c>
      <c r="S13" s="16">
        <v>12</v>
      </c>
      <c r="T13" s="16">
        <v>20</v>
      </c>
      <c r="U13" s="16">
        <v>1868</v>
      </c>
      <c r="V13" s="16"/>
      <c r="W13" s="16"/>
      <c r="X13" s="16" t="s">
        <v>81</v>
      </c>
      <c r="AA13" s="12">
        <v>3</v>
      </c>
      <c r="AC13" t="b">
        <f t="shared" si="1"/>
        <v>0</v>
      </c>
    </row>
    <row r="14" spans="1:29">
      <c r="A14" s="17">
        <v>76479055</v>
      </c>
      <c r="B14" s="16" t="s">
        <v>25</v>
      </c>
      <c r="C14" s="16" t="s">
        <v>39</v>
      </c>
      <c r="D14" s="16" t="s">
        <v>39</v>
      </c>
      <c r="E14" s="16" t="s">
        <v>39</v>
      </c>
      <c r="F14" s="16"/>
      <c r="G14" s="16"/>
      <c r="H14" s="25" t="s">
        <v>153</v>
      </c>
      <c r="I14" s="16"/>
      <c r="J14" s="16" t="s">
        <v>76</v>
      </c>
      <c r="K14" s="12" t="s">
        <v>88</v>
      </c>
      <c r="L14" s="16" t="s">
        <v>70</v>
      </c>
      <c r="M14" s="16"/>
      <c r="N14" s="16"/>
      <c r="O14" s="16"/>
      <c r="P14" s="16">
        <v>3</v>
      </c>
      <c r="Q14" s="16">
        <v>13</v>
      </c>
      <c r="R14" s="16">
        <v>1820</v>
      </c>
      <c r="S14" s="16">
        <v>10</v>
      </c>
      <c r="T14" s="16">
        <v>30</v>
      </c>
      <c r="U14" s="16">
        <v>1901</v>
      </c>
      <c r="V14" s="16"/>
      <c r="W14" s="16"/>
      <c r="X14" s="16"/>
      <c r="AA14" s="12">
        <v>81</v>
      </c>
      <c r="AC14" t="str">
        <f t="shared" si="1"/>
        <v>March</v>
      </c>
    </row>
    <row r="15" spans="1:29">
      <c r="A15" s="17">
        <v>76479067</v>
      </c>
      <c r="B15" s="16" t="s">
        <v>39</v>
      </c>
      <c r="C15" s="16" t="s">
        <v>39</v>
      </c>
      <c r="D15" s="16" t="s">
        <v>126</v>
      </c>
      <c r="E15" s="16" t="s">
        <v>39</v>
      </c>
      <c r="F15" s="16" t="s">
        <v>136</v>
      </c>
      <c r="G15" s="16"/>
      <c r="H15" s="25" t="s">
        <v>153</v>
      </c>
      <c r="I15" s="16"/>
      <c r="J15" s="16" t="s">
        <v>76</v>
      </c>
      <c r="K15" s="16" t="s">
        <v>77</v>
      </c>
      <c r="L15" s="16"/>
      <c r="M15" s="16"/>
      <c r="N15" s="16" t="s">
        <v>46</v>
      </c>
      <c r="O15" s="16"/>
      <c r="P15" s="16">
        <v>10</v>
      </c>
      <c r="Q15" s="16">
        <v>21</v>
      </c>
      <c r="R15" s="16">
        <v>1821</v>
      </c>
      <c r="S15" s="16">
        <v>1</v>
      </c>
      <c r="T15" s="16">
        <v>7</v>
      </c>
      <c r="U15" s="16">
        <v>1906</v>
      </c>
      <c r="V15" s="16" t="s">
        <v>191</v>
      </c>
      <c r="W15" s="16"/>
      <c r="X15" s="16"/>
      <c r="AA15" s="12">
        <f>U15-R15</f>
        <v>85</v>
      </c>
      <c r="AC15" t="str">
        <f t="shared" si="1"/>
        <v>October</v>
      </c>
    </row>
    <row r="16" spans="1:29">
      <c r="A16" s="17">
        <v>76479200</v>
      </c>
      <c r="B16" s="16" t="s">
        <v>39</v>
      </c>
      <c r="C16" s="16" t="s">
        <v>39</v>
      </c>
      <c r="D16" s="16" t="s">
        <v>39</v>
      </c>
      <c r="E16" s="16" t="s">
        <v>130</v>
      </c>
      <c r="F16" s="16" t="s">
        <v>128</v>
      </c>
      <c r="G16" s="16"/>
      <c r="H16" s="25" t="s">
        <v>153</v>
      </c>
      <c r="I16" s="16"/>
      <c r="J16" s="16" t="s">
        <v>76</v>
      </c>
      <c r="K16" s="16" t="s">
        <v>147</v>
      </c>
      <c r="L16" s="16" t="s">
        <v>70</v>
      </c>
      <c r="M16" s="16"/>
      <c r="N16" s="16"/>
      <c r="O16" s="16"/>
      <c r="P16" s="16">
        <v>3</v>
      </c>
      <c r="Q16" s="16">
        <v>23</v>
      </c>
      <c r="R16" s="16">
        <v>1842</v>
      </c>
      <c r="S16" s="16">
        <v>6</v>
      </c>
      <c r="T16" s="16">
        <v>24</v>
      </c>
      <c r="U16" s="16">
        <v>1902</v>
      </c>
      <c r="V16" s="16"/>
      <c r="W16" s="16"/>
      <c r="X16" s="16"/>
      <c r="AA16" s="12">
        <f>U16-R16</f>
        <v>60</v>
      </c>
      <c r="AC16" t="str">
        <f t="shared" si="1"/>
        <v>March</v>
      </c>
    </row>
    <row r="17" spans="1:29">
      <c r="A17" s="17">
        <v>76479394</v>
      </c>
      <c r="B17" s="16" t="s">
        <v>39</v>
      </c>
      <c r="C17" s="16" t="s">
        <v>39</v>
      </c>
      <c r="D17" s="16" t="s">
        <v>39</v>
      </c>
      <c r="E17" s="16" t="s">
        <v>39</v>
      </c>
      <c r="F17" s="16"/>
      <c r="G17" s="16"/>
      <c r="H17" s="25" t="s">
        <v>153</v>
      </c>
      <c r="I17" s="16"/>
      <c r="J17" s="16" t="s">
        <v>94</v>
      </c>
      <c r="K17" s="16" t="s">
        <v>44</v>
      </c>
      <c r="L17" s="16" t="s">
        <v>92</v>
      </c>
      <c r="M17" s="16"/>
      <c r="N17" s="16" t="s">
        <v>76</v>
      </c>
      <c r="O17" s="16"/>
      <c r="P17" s="16">
        <v>3</v>
      </c>
      <c r="Q17" s="16">
        <v>29</v>
      </c>
      <c r="R17" s="16">
        <v>1852</v>
      </c>
      <c r="S17" s="16">
        <v>9</v>
      </c>
      <c r="T17" s="16">
        <v>13</v>
      </c>
      <c r="U17" s="16">
        <v>1920</v>
      </c>
      <c r="V17" s="16"/>
      <c r="W17" s="16"/>
      <c r="X17" s="16"/>
      <c r="AA17" s="12">
        <f>U17-R17</f>
        <v>68</v>
      </c>
      <c r="AC17" t="str">
        <f t="shared" si="1"/>
        <v>March</v>
      </c>
    </row>
    <row r="18" spans="1:29">
      <c r="A18" s="17">
        <v>76479380</v>
      </c>
      <c r="B18" s="16" t="s">
        <v>39</v>
      </c>
      <c r="C18" s="16" t="s">
        <v>39</v>
      </c>
      <c r="D18" s="16" t="s">
        <v>126</v>
      </c>
      <c r="E18" s="16" t="s">
        <v>39</v>
      </c>
      <c r="F18" s="16"/>
      <c r="G18" s="16"/>
      <c r="H18" s="25" t="s">
        <v>153</v>
      </c>
      <c r="I18" s="16"/>
      <c r="J18" s="16" t="s">
        <v>94</v>
      </c>
      <c r="K18" s="16" t="s">
        <v>95</v>
      </c>
      <c r="L18" s="16" t="s">
        <v>96</v>
      </c>
      <c r="M18" s="16"/>
      <c r="N18" s="16"/>
      <c r="O18" s="16"/>
      <c r="P18" s="16">
        <v>3</v>
      </c>
      <c r="Q18" s="16">
        <v>25</v>
      </c>
      <c r="R18" s="16">
        <v>1852</v>
      </c>
      <c r="S18" s="16">
        <v>1</v>
      </c>
      <c r="T18" s="16">
        <v>18</v>
      </c>
      <c r="U18" s="16">
        <v>1919</v>
      </c>
      <c r="V18" s="16"/>
      <c r="W18" s="16"/>
      <c r="X18" s="16"/>
      <c r="AA18" s="12">
        <f>U18-R18</f>
        <v>67</v>
      </c>
      <c r="AC18" t="str">
        <f t="shared" si="1"/>
        <v>March</v>
      </c>
    </row>
    <row r="19" spans="1:29">
      <c r="A19" s="17">
        <v>76479121</v>
      </c>
      <c r="B19" s="16" t="s">
        <v>39</v>
      </c>
      <c r="C19" s="16"/>
      <c r="D19" s="16" t="s">
        <v>39</v>
      </c>
      <c r="E19" s="16" t="s">
        <v>126</v>
      </c>
      <c r="F19" s="16"/>
      <c r="G19" s="16"/>
      <c r="H19" s="25" t="s">
        <v>153</v>
      </c>
      <c r="I19" s="16"/>
      <c r="J19" s="16" t="s">
        <v>76</v>
      </c>
      <c r="K19" s="16" t="s">
        <v>89</v>
      </c>
      <c r="L19" s="16"/>
      <c r="M19" s="16"/>
      <c r="N19" s="16"/>
      <c r="O19" s="16"/>
      <c r="P19" s="16">
        <v>5</v>
      </c>
      <c r="Q19" s="16">
        <v>28</v>
      </c>
      <c r="R19" s="16">
        <v>1854</v>
      </c>
      <c r="S19" s="16">
        <v>4</v>
      </c>
      <c r="T19" s="16">
        <v>30</v>
      </c>
      <c r="U19" s="16">
        <v>1909</v>
      </c>
      <c r="V19" s="16"/>
      <c r="W19" s="16"/>
      <c r="X19" s="16"/>
      <c r="AA19" s="12">
        <v>55</v>
      </c>
      <c r="AC19" t="str">
        <f t="shared" si="1"/>
        <v>May</v>
      </c>
    </row>
    <row r="20" spans="1:29">
      <c r="A20" s="17">
        <v>76479102</v>
      </c>
      <c r="B20" s="16" t="s">
        <v>39</v>
      </c>
      <c r="C20" s="16"/>
      <c r="D20" s="16" t="s">
        <v>39</v>
      </c>
      <c r="E20" s="16"/>
      <c r="F20" s="16"/>
      <c r="G20" s="16"/>
      <c r="H20" s="25" t="s">
        <v>153</v>
      </c>
      <c r="I20" s="16"/>
      <c r="J20" s="16" t="s">
        <v>76</v>
      </c>
      <c r="K20" s="16" t="s">
        <v>41</v>
      </c>
      <c r="L20" s="16"/>
      <c r="M20" s="16"/>
      <c r="N20" s="16"/>
      <c r="O20" s="16"/>
      <c r="P20" s="16">
        <v>11</v>
      </c>
      <c r="Q20" s="16">
        <v>29</v>
      </c>
      <c r="R20" s="16">
        <v>1848</v>
      </c>
      <c r="S20" s="23"/>
      <c r="T20" s="23"/>
      <c r="U20" s="23"/>
      <c r="V20" s="16"/>
      <c r="W20" s="16"/>
      <c r="X20" s="16"/>
      <c r="AA20" s="12">
        <v>-1848</v>
      </c>
      <c r="AC20" t="str">
        <f t="shared" si="1"/>
        <v>November</v>
      </c>
    </row>
    <row r="24" spans="1:29">
      <c r="A24" s="15">
        <v>103599547</v>
      </c>
      <c r="B24" s="16" t="s">
        <v>39</v>
      </c>
      <c r="C24" s="16" t="s">
        <v>39</v>
      </c>
      <c r="D24" s="16" t="s">
        <v>126</v>
      </c>
      <c r="E24" s="12" t="s">
        <v>39</v>
      </c>
      <c r="H24" s="25" t="s">
        <v>153</v>
      </c>
      <c r="J24" t="s">
        <v>46</v>
      </c>
      <c r="K24" s="12" t="s">
        <v>118</v>
      </c>
      <c r="L24" t="s">
        <v>152</v>
      </c>
      <c r="P24" s="16">
        <v>11</v>
      </c>
      <c r="Q24" s="16">
        <v>18</v>
      </c>
      <c r="R24">
        <v>1789</v>
      </c>
      <c r="S24">
        <v>1</v>
      </c>
      <c r="T24">
        <v>10</v>
      </c>
      <c r="U24">
        <v>1877</v>
      </c>
      <c r="V24" t="s">
        <v>154</v>
      </c>
      <c r="AA24" s="12">
        <v>88</v>
      </c>
    </row>
    <row r="25" spans="1:29">
      <c r="A25" s="17">
        <v>103599538</v>
      </c>
      <c r="B25" s="16" t="s">
        <v>39</v>
      </c>
      <c r="C25" s="16" t="s">
        <v>39</v>
      </c>
      <c r="D25" s="16" t="s">
        <v>39</v>
      </c>
      <c r="E25" s="12" t="s">
        <v>39</v>
      </c>
      <c r="H25" s="25" t="s">
        <v>153</v>
      </c>
      <c r="J25" t="s">
        <v>46</v>
      </c>
      <c r="K25" t="s">
        <v>44</v>
      </c>
      <c r="L25" t="s">
        <v>106</v>
      </c>
      <c r="N25" t="s">
        <v>76</v>
      </c>
      <c r="P25" s="16">
        <v>2</v>
      </c>
      <c r="Q25" s="16">
        <v>8</v>
      </c>
      <c r="R25">
        <v>1795</v>
      </c>
      <c r="S25">
        <v>3</v>
      </c>
      <c r="T25">
        <v>5</v>
      </c>
      <c r="U25">
        <v>1885</v>
      </c>
      <c r="V25" t="s">
        <v>154</v>
      </c>
      <c r="AA25" s="12">
        <v>90</v>
      </c>
    </row>
    <row r="26" spans="1:29">
      <c r="A26" s="17">
        <v>76210604</v>
      </c>
      <c r="B26" s="16" t="s">
        <v>39</v>
      </c>
      <c r="C26" s="12"/>
      <c r="D26" s="16" t="s">
        <v>39</v>
      </c>
      <c r="E26" s="16" t="s">
        <v>39</v>
      </c>
      <c r="F26" s="16" t="s">
        <v>39</v>
      </c>
      <c r="G26" s="16"/>
      <c r="H26" s="25" t="s">
        <v>153</v>
      </c>
      <c r="I26" s="16"/>
      <c r="J26" s="12" t="s">
        <v>46</v>
      </c>
      <c r="K26" s="12" t="s">
        <v>120</v>
      </c>
      <c r="L26" s="12"/>
      <c r="M26" s="12"/>
      <c r="N26" s="12"/>
      <c r="O26" s="12"/>
      <c r="P26" s="16">
        <v>9</v>
      </c>
      <c r="Q26" s="16">
        <v>18</v>
      </c>
      <c r="R26" s="16">
        <v>1826</v>
      </c>
      <c r="S26" s="16">
        <v>3</v>
      </c>
      <c r="T26" s="16">
        <v>27</v>
      </c>
      <c r="U26" s="16">
        <v>1908</v>
      </c>
      <c r="V26" s="16" t="s">
        <v>191</v>
      </c>
      <c r="W26" s="16"/>
      <c r="X26" s="16"/>
      <c r="AA26" s="12">
        <f t="shared" ref="AA26:AA32" si="2">U26-R26</f>
        <v>82</v>
      </c>
    </row>
    <row r="27" spans="1:29">
      <c r="A27" s="17">
        <v>76479621</v>
      </c>
      <c r="B27" s="16" t="s">
        <v>39</v>
      </c>
      <c r="C27" s="16" t="s">
        <v>39</v>
      </c>
      <c r="D27" s="16" t="s">
        <v>39</v>
      </c>
      <c r="E27" s="16" t="s">
        <v>39</v>
      </c>
      <c r="F27" s="16"/>
      <c r="G27" s="16"/>
      <c r="H27" s="25" t="s">
        <v>153</v>
      </c>
      <c r="I27" s="16"/>
      <c r="J27" s="12" t="s">
        <v>46</v>
      </c>
      <c r="K27" s="12" t="s">
        <v>119</v>
      </c>
      <c r="L27" s="12" t="s">
        <v>43</v>
      </c>
      <c r="M27" s="12"/>
      <c r="N27" s="12" t="s">
        <v>76</v>
      </c>
      <c r="O27" s="12"/>
      <c r="P27" s="16">
        <v>2</v>
      </c>
      <c r="Q27" s="16">
        <v>26</v>
      </c>
      <c r="R27" s="16">
        <v>1835</v>
      </c>
      <c r="S27" s="16">
        <v>3</v>
      </c>
      <c r="T27" s="16">
        <v>13</v>
      </c>
      <c r="U27" s="16">
        <v>1909</v>
      </c>
      <c r="V27" s="16"/>
      <c r="W27" s="16"/>
      <c r="X27" s="16"/>
      <c r="AA27" s="12">
        <f t="shared" si="2"/>
        <v>74</v>
      </c>
    </row>
    <row r="28" spans="1:29">
      <c r="A28" s="17">
        <v>76479657</v>
      </c>
      <c r="B28" s="16" t="s">
        <v>39</v>
      </c>
      <c r="C28" s="16" t="s">
        <v>39</v>
      </c>
      <c r="D28" s="16" t="s">
        <v>126</v>
      </c>
      <c r="E28" s="16" t="s">
        <v>126</v>
      </c>
      <c r="F28" s="16" t="s">
        <v>128</v>
      </c>
      <c r="G28" s="16"/>
      <c r="H28" s="25" t="s">
        <v>153</v>
      </c>
      <c r="I28" s="16"/>
      <c r="J28" s="16" t="s">
        <v>46</v>
      </c>
      <c r="K28" s="16" t="s">
        <v>74</v>
      </c>
      <c r="L28" s="16" t="s">
        <v>42</v>
      </c>
      <c r="M28" s="16"/>
      <c r="N28" s="16"/>
      <c r="O28" s="16"/>
      <c r="P28" s="16"/>
      <c r="Q28" s="16"/>
      <c r="R28" s="16">
        <v>1860</v>
      </c>
      <c r="S28" s="16"/>
      <c r="T28" s="16"/>
      <c r="U28" s="16">
        <v>1925</v>
      </c>
      <c r="V28" s="16"/>
      <c r="W28" s="16"/>
      <c r="X28" s="16"/>
      <c r="AA28" s="12">
        <f>U28-R28</f>
        <v>65</v>
      </c>
    </row>
    <row r="29" spans="1:29">
      <c r="A29" s="17">
        <v>76479547</v>
      </c>
      <c r="B29" s="16" t="s">
        <v>39</v>
      </c>
      <c r="C29" s="16" t="s">
        <v>39</v>
      </c>
      <c r="D29" s="16" t="s">
        <v>39</v>
      </c>
      <c r="E29" s="16" t="s">
        <v>130</v>
      </c>
      <c r="F29" s="16" t="s">
        <v>130</v>
      </c>
      <c r="G29" s="16"/>
      <c r="H29" s="25" t="s">
        <v>153</v>
      </c>
      <c r="I29" s="16"/>
      <c r="J29" s="16" t="s">
        <v>46</v>
      </c>
      <c r="K29" s="16" t="s">
        <v>75</v>
      </c>
      <c r="L29" s="16" t="s">
        <v>104</v>
      </c>
      <c r="M29" s="16"/>
      <c r="N29" s="16"/>
      <c r="O29" s="16"/>
      <c r="P29" s="16">
        <v>10</v>
      </c>
      <c r="Q29" s="16">
        <v>4</v>
      </c>
      <c r="R29" s="16">
        <v>1872</v>
      </c>
      <c r="S29" s="16">
        <v>10</v>
      </c>
      <c r="T29" s="16">
        <v>31</v>
      </c>
      <c r="U29" s="16">
        <v>1872</v>
      </c>
      <c r="V29" s="16"/>
      <c r="W29" s="16"/>
      <c r="X29" s="16"/>
      <c r="AA29" s="12">
        <f>U29-R29</f>
        <v>0</v>
      </c>
    </row>
    <row r="30" spans="1:29">
      <c r="A30" s="17">
        <v>76479477</v>
      </c>
      <c r="B30" s="16" t="s">
        <v>25</v>
      </c>
      <c r="C30" s="16"/>
      <c r="D30" s="16"/>
      <c r="E30" s="16"/>
      <c r="F30" s="16"/>
      <c r="G30" s="20" t="s">
        <v>146</v>
      </c>
      <c r="H30" s="25" t="s">
        <v>153</v>
      </c>
      <c r="I30" s="16"/>
      <c r="J30" s="16" t="s">
        <v>46</v>
      </c>
      <c r="K30" s="16" t="s">
        <v>110</v>
      </c>
      <c r="L30" s="16" t="s">
        <v>31</v>
      </c>
      <c r="M30" s="16"/>
      <c r="N30" s="16"/>
      <c r="O30" s="16"/>
      <c r="P30" s="20"/>
      <c r="Q30" s="20"/>
      <c r="R30" s="20"/>
      <c r="S30" s="20"/>
      <c r="T30" s="20"/>
      <c r="U30" s="20"/>
      <c r="V30" s="16"/>
      <c r="W30" s="16"/>
      <c r="X30" s="16"/>
      <c r="AA30" s="12">
        <f t="shared" si="2"/>
        <v>0</v>
      </c>
    </row>
    <row r="31" spans="1:29">
      <c r="A31" s="17">
        <v>76479470</v>
      </c>
      <c r="B31" s="16" t="s">
        <v>25</v>
      </c>
      <c r="C31" s="16"/>
      <c r="D31" s="16"/>
      <c r="E31" s="16"/>
      <c r="F31" s="16"/>
      <c r="G31" s="20" t="s">
        <v>187</v>
      </c>
      <c r="H31" s="16"/>
      <c r="I31" s="16"/>
      <c r="J31" s="16" t="s">
        <v>46</v>
      </c>
      <c r="K31" s="16" t="s">
        <v>40</v>
      </c>
      <c r="L31" s="16" t="s">
        <v>25</v>
      </c>
      <c r="M31" s="16"/>
      <c r="N31" s="16"/>
      <c r="O31" s="16"/>
      <c r="P31" s="16"/>
      <c r="Q31" s="16"/>
      <c r="R31" s="16">
        <v>1852</v>
      </c>
      <c r="S31" s="16"/>
      <c r="T31" s="16"/>
      <c r="U31" s="16">
        <v>1932</v>
      </c>
      <c r="V31" s="16"/>
      <c r="W31" s="16"/>
      <c r="X31" s="16"/>
      <c r="AA31" s="12">
        <f>U31-R31</f>
        <v>80</v>
      </c>
    </row>
    <row r="32" spans="1:29">
      <c r="A32" s="17">
        <v>76479497</v>
      </c>
      <c r="B32" s="16" t="s">
        <v>25</v>
      </c>
      <c r="C32" s="16"/>
      <c r="D32" s="16"/>
      <c r="E32" s="16"/>
      <c r="F32" s="16"/>
      <c r="G32" s="20" t="s">
        <v>187</v>
      </c>
      <c r="H32" s="16"/>
      <c r="I32" s="16"/>
      <c r="J32" s="16" t="s">
        <v>46</v>
      </c>
      <c r="K32" s="16" t="s">
        <v>120</v>
      </c>
      <c r="L32" s="16" t="s">
        <v>43</v>
      </c>
      <c r="M32" s="16"/>
      <c r="N32" s="16"/>
      <c r="O32" s="16"/>
      <c r="P32" s="16"/>
      <c r="Q32" s="16"/>
      <c r="R32" s="16">
        <v>1857</v>
      </c>
      <c r="S32" s="16"/>
      <c r="T32" s="16"/>
      <c r="U32" s="16">
        <v>1935</v>
      </c>
      <c r="V32" s="16"/>
      <c r="W32" s="16"/>
      <c r="X32" s="16"/>
      <c r="AA32" s="12">
        <f t="shared" si="2"/>
        <v>78</v>
      </c>
    </row>
    <row r="33" spans="1:27">
      <c r="A33" s="17">
        <v>76479513</v>
      </c>
      <c r="B33" s="16" t="s">
        <v>25</v>
      </c>
      <c r="C33" s="16"/>
      <c r="D33" s="16"/>
      <c r="E33" s="16"/>
      <c r="F33" s="16"/>
      <c r="G33" s="20" t="s">
        <v>187</v>
      </c>
      <c r="H33" s="16"/>
      <c r="I33" s="16"/>
      <c r="J33" s="16" t="s">
        <v>46</v>
      </c>
      <c r="K33" s="16" t="s">
        <v>76</v>
      </c>
      <c r="L33" s="16" t="s">
        <v>43</v>
      </c>
      <c r="M33" s="16"/>
      <c r="N33" s="16"/>
      <c r="O33" s="16"/>
      <c r="P33" s="16"/>
      <c r="Q33" s="16"/>
      <c r="R33" s="16">
        <v>1865</v>
      </c>
      <c r="S33" s="16"/>
      <c r="T33" s="16"/>
      <c r="U33" s="16">
        <v>1916</v>
      </c>
      <c r="V33" s="16"/>
      <c r="W33" s="16"/>
      <c r="X33" s="16"/>
      <c r="AA33" s="12">
        <v>51</v>
      </c>
    </row>
    <row r="34" spans="1:27">
      <c r="A34" s="17">
        <v>76479526</v>
      </c>
      <c r="B34" s="16" t="s">
        <v>25</v>
      </c>
      <c r="C34" s="16"/>
      <c r="D34" s="16"/>
      <c r="E34" s="16"/>
      <c r="F34" s="16"/>
      <c r="G34" s="20" t="s">
        <v>187</v>
      </c>
      <c r="H34" s="16"/>
      <c r="I34" s="16"/>
      <c r="J34" s="16" t="s">
        <v>46</v>
      </c>
      <c r="K34" s="16" t="s">
        <v>118</v>
      </c>
      <c r="L34" s="16" t="s">
        <v>43</v>
      </c>
      <c r="M34" s="16"/>
      <c r="N34" s="16"/>
      <c r="O34" s="16"/>
      <c r="P34" s="16"/>
      <c r="Q34" s="16"/>
      <c r="R34" s="16">
        <v>1868</v>
      </c>
      <c r="S34" s="16"/>
      <c r="T34" s="16"/>
      <c r="U34" s="16">
        <v>1952</v>
      </c>
      <c r="V34" s="16"/>
      <c r="W34" s="16"/>
      <c r="X34" s="16"/>
      <c r="AA34" s="12">
        <f>U34-R34</f>
        <v>84</v>
      </c>
    </row>
    <row r="35" spans="1:27">
      <c r="A35" s="17">
        <v>76479537</v>
      </c>
      <c r="B35" s="16" t="s">
        <v>25</v>
      </c>
      <c r="C35" s="16"/>
      <c r="D35" s="16"/>
      <c r="E35" s="16"/>
      <c r="F35" s="16"/>
      <c r="G35" s="20" t="s">
        <v>187</v>
      </c>
      <c r="H35" s="16"/>
      <c r="I35" s="16"/>
      <c r="J35" s="16" t="s">
        <v>46</v>
      </c>
      <c r="K35" s="16" t="s">
        <v>91</v>
      </c>
      <c r="L35" s="16" t="s">
        <v>42</v>
      </c>
      <c r="M35" s="16"/>
      <c r="N35" s="16"/>
      <c r="O35" s="16"/>
      <c r="P35" s="16"/>
      <c r="Q35" s="16"/>
      <c r="R35" s="16">
        <v>1870</v>
      </c>
      <c r="S35" s="16"/>
      <c r="T35" s="16"/>
      <c r="U35" s="16">
        <v>1948</v>
      </c>
      <c r="V35" s="16"/>
      <c r="W35" s="16"/>
      <c r="X35" s="16"/>
      <c r="AA35" s="12">
        <f>U35-R35</f>
        <v>78</v>
      </c>
    </row>
    <row r="36" spans="1:27">
      <c r="A36" s="17">
        <v>76479558</v>
      </c>
      <c r="B36" s="16" t="s">
        <v>25</v>
      </c>
      <c r="C36" s="16"/>
      <c r="D36" s="16"/>
      <c r="E36" s="16"/>
      <c r="F36" s="16"/>
      <c r="G36" s="16"/>
      <c r="H36" s="16"/>
      <c r="I36" s="16"/>
      <c r="J36" s="16" t="s">
        <v>46</v>
      </c>
      <c r="K36" s="16" t="s">
        <v>117</v>
      </c>
      <c r="L36" s="16" t="s">
        <v>34</v>
      </c>
      <c r="M36" s="16"/>
      <c r="N36" s="16"/>
      <c r="O36" s="16"/>
      <c r="P36" s="16"/>
      <c r="Q36" s="16"/>
      <c r="R36" s="16">
        <v>1873</v>
      </c>
      <c r="S36" s="16"/>
      <c r="T36" s="16"/>
      <c r="U36" s="20">
        <v>1958</v>
      </c>
      <c r="V36" s="16"/>
      <c r="W36" s="16"/>
      <c r="X36" s="16"/>
      <c r="AA36" s="12">
        <v>85</v>
      </c>
    </row>
    <row r="37" spans="1:27">
      <c r="A37" s="15">
        <v>104207823</v>
      </c>
      <c r="B37" s="16" t="s">
        <v>25</v>
      </c>
      <c r="C37" s="16"/>
      <c r="D37" s="16"/>
      <c r="E37" s="16"/>
      <c r="F37" s="16"/>
      <c r="G37" s="16"/>
      <c r="H37" s="25" t="s">
        <v>153</v>
      </c>
      <c r="I37" s="16"/>
      <c r="J37" s="16" t="s">
        <v>46</v>
      </c>
      <c r="K37" t="s">
        <v>272</v>
      </c>
      <c r="L37" t="s">
        <v>273</v>
      </c>
      <c r="N37" t="s">
        <v>274</v>
      </c>
      <c r="R37">
        <v>1888</v>
      </c>
      <c r="U37" s="16">
        <v>1927</v>
      </c>
      <c r="V37" s="16"/>
      <c r="W37" s="16"/>
      <c r="X37" s="16"/>
    </row>
    <row r="38" spans="1:27">
      <c r="A38" s="17">
        <v>76479564</v>
      </c>
      <c r="B38" s="16" t="s">
        <v>25</v>
      </c>
      <c r="C38" s="16"/>
      <c r="D38" s="16"/>
      <c r="E38" s="16"/>
      <c r="F38" s="16"/>
      <c r="G38" s="20" t="s">
        <v>187</v>
      </c>
      <c r="H38" s="16"/>
      <c r="I38" s="16"/>
      <c r="J38" s="16" t="s">
        <v>46</v>
      </c>
      <c r="K38" s="16" t="s">
        <v>44</v>
      </c>
      <c r="L38" s="16" t="s">
        <v>43</v>
      </c>
      <c r="M38" s="16"/>
      <c r="N38" s="16"/>
      <c r="O38" s="16"/>
      <c r="P38" s="16"/>
      <c r="Q38" s="16"/>
      <c r="R38" s="16">
        <v>1876</v>
      </c>
      <c r="S38" s="16"/>
      <c r="T38" s="16"/>
      <c r="U38" s="16">
        <v>1931</v>
      </c>
      <c r="V38" s="16"/>
      <c r="W38" s="16"/>
      <c r="X38" s="16"/>
      <c r="AA38" s="12">
        <v>55</v>
      </c>
    </row>
    <row r="39" spans="1:27">
      <c r="AA39"/>
    </row>
    <row r="40" spans="1:27">
      <c r="AA40"/>
    </row>
    <row r="41" spans="1:27">
      <c r="AA41"/>
    </row>
    <row r="42" spans="1:27">
      <c r="AA42"/>
    </row>
    <row r="43" spans="1:27">
      <c r="AA43"/>
    </row>
    <row r="44" spans="1:27">
      <c r="AA44"/>
    </row>
    <row r="45" spans="1:27">
      <c r="A45" t="s">
        <v>160</v>
      </c>
      <c r="AA45"/>
    </row>
    <row r="46" spans="1:27">
      <c r="A46" s="17">
        <v>76479442</v>
      </c>
      <c r="B46" s="16" t="s">
        <v>39</v>
      </c>
      <c r="C46" s="16" t="s">
        <v>39</v>
      </c>
      <c r="D46" s="16" t="s">
        <v>126</v>
      </c>
      <c r="E46" s="16" t="s">
        <v>39</v>
      </c>
      <c r="F46" s="16"/>
      <c r="G46" s="16"/>
      <c r="H46" s="25" t="s">
        <v>153</v>
      </c>
      <c r="I46" s="16"/>
      <c r="J46" s="16" t="s">
        <v>112</v>
      </c>
      <c r="K46" s="16" t="s">
        <v>113</v>
      </c>
      <c r="L46" s="16" t="s">
        <v>35</v>
      </c>
      <c r="M46" s="16"/>
      <c r="N46" s="16" t="s">
        <v>127</v>
      </c>
      <c r="O46" s="16"/>
      <c r="P46" s="23"/>
      <c r="Q46" s="23"/>
      <c r="R46" s="16">
        <v>1827</v>
      </c>
      <c r="S46" s="16">
        <v>9</v>
      </c>
      <c r="T46" s="16">
        <v>12</v>
      </c>
      <c r="U46" s="16">
        <v>1865</v>
      </c>
      <c r="V46" s="16" t="s">
        <v>159</v>
      </c>
      <c r="W46" s="16"/>
      <c r="X46" s="16"/>
      <c r="AA46" s="12">
        <f t="shared" ref="AA46:AA53" si="3">U46-R46</f>
        <v>38</v>
      </c>
    </row>
    <row r="47" spans="1:27">
      <c r="A47" s="17">
        <v>76479709</v>
      </c>
      <c r="B47" s="16" t="s">
        <v>39</v>
      </c>
      <c r="C47" s="16" t="s">
        <v>39</v>
      </c>
      <c r="D47" s="16" t="s">
        <v>39</v>
      </c>
      <c r="E47" s="16" t="s">
        <v>39</v>
      </c>
      <c r="F47" s="16" t="s">
        <v>39</v>
      </c>
      <c r="G47" s="16"/>
      <c r="H47" s="25" t="s">
        <v>153</v>
      </c>
      <c r="I47" s="16"/>
      <c r="J47" s="16" t="s">
        <v>112</v>
      </c>
      <c r="K47" s="12" t="s">
        <v>33</v>
      </c>
      <c r="L47" s="16" t="s">
        <v>133</v>
      </c>
      <c r="M47" s="16"/>
      <c r="N47" s="16"/>
      <c r="O47" s="16"/>
      <c r="P47" s="16">
        <v>12</v>
      </c>
      <c r="Q47" s="16">
        <v>16</v>
      </c>
      <c r="R47" s="16">
        <v>1826</v>
      </c>
      <c r="S47" s="16">
        <v>10</v>
      </c>
      <c r="T47" s="16">
        <v>17</v>
      </c>
      <c r="U47" s="16">
        <v>1867</v>
      </c>
      <c r="V47" s="16"/>
      <c r="W47" s="16"/>
      <c r="X47" s="16"/>
      <c r="AA47" s="12">
        <f t="shared" si="3"/>
        <v>41</v>
      </c>
    </row>
    <row r="48" spans="1:27">
      <c r="A48" s="17">
        <v>76479725</v>
      </c>
      <c r="B48" s="16" t="s">
        <v>39</v>
      </c>
      <c r="C48" s="16" t="s">
        <v>39</v>
      </c>
      <c r="D48" s="16" t="s">
        <v>126</v>
      </c>
      <c r="E48" s="16" t="s">
        <v>39</v>
      </c>
      <c r="F48" s="16"/>
      <c r="G48" s="16"/>
      <c r="H48" s="25" t="s">
        <v>153</v>
      </c>
      <c r="I48" s="16"/>
      <c r="J48" s="16" t="s">
        <v>112</v>
      </c>
      <c r="K48" s="12" t="s">
        <v>114</v>
      </c>
      <c r="L48" s="16" t="s">
        <v>71</v>
      </c>
      <c r="M48" s="16"/>
      <c r="N48" s="16" t="s">
        <v>150</v>
      </c>
      <c r="O48" s="16"/>
      <c r="P48" s="23"/>
      <c r="Q48" s="23"/>
      <c r="R48" s="16">
        <v>1828</v>
      </c>
      <c r="S48" s="16">
        <v>2</v>
      </c>
      <c r="T48" s="16">
        <v>28</v>
      </c>
      <c r="U48" s="16">
        <v>1862</v>
      </c>
      <c r="V48" s="16"/>
      <c r="W48" s="16"/>
      <c r="X48" s="16"/>
      <c r="AA48" s="12">
        <f t="shared" si="3"/>
        <v>34</v>
      </c>
    </row>
    <row r="49" spans="1:27">
      <c r="A49" s="17">
        <v>76479693</v>
      </c>
      <c r="B49" s="16" t="s">
        <v>39</v>
      </c>
      <c r="C49" s="16" t="s">
        <v>39</v>
      </c>
      <c r="D49" s="16" t="s">
        <v>39</v>
      </c>
      <c r="E49" s="16" t="s">
        <v>130</v>
      </c>
      <c r="F49" s="16"/>
      <c r="G49" s="16"/>
      <c r="H49" s="25" t="s">
        <v>153</v>
      </c>
      <c r="I49" s="16"/>
      <c r="J49" s="16" t="s">
        <v>112</v>
      </c>
      <c r="K49" s="12" t="s">
        <v>30</v>
      </c>
      <c r="L49" s="16" t="s">
        <v>134</v>
      </c>
      <c r="M49" s="16"/>
      <c r="N49" s="16"/>
      <c r="O49" s="16"/>
      <c r="P49" s="16">
        <v>6</v>
      </c>
      <c r="Q49" s="16">
        <v>23</v>
      </c>
      <c r="R49" s="16">
        <v>1861</v>
      </c>
      <c r="S49" s="16">
        <v>7</v>
      </c>
      <c r="T49" s="16">
        <v>11</v>
      </c>
      <c r="U49" s="16">
        <v>1865</v>
      </c>
      <c r="V49" s="16"/>
      <c r="W49" s="16"/>
      <c r="X49" s="16"/>
      <c r="AA49" s="12">
        <f t="shared" si="3"/>
        <v>4</v>
      </c>
    </row>
    <row r="50" spans="1:27">
      <c r="A50" s="17">
        <v>76479671</v>
      </c>
      <c r="B50" s="16" t="s">
        <v>39</v>
      </c>
      <c r="C50" s="16" t="s">
        <v>39</v>
      </c>
      <c r="D50" s="16" t="s">
        <v>39</v>
      </c>
      <c r="E50" s="16" t="s">
        <v>39</v>
      </c>
      <c r="F50" s="16"/>
      <c r="G50" s="16"/>
      <c r="H50" s="25" t="s">
        <v>153</v>
      </c>
      <c r="I50" s="16"/>
      <c r="J50" s="16" t="s">
        <v>112</v>
      </c>
      <c r="K50" s="16" t="s">
        <v>45</v>
      </c>
      <c r="L50" s="16" t="s">
        <v>131</v>
      </c>
      <c r="M50" s="16"/>
      <c r="N50" s="16"/>
      <c r="O50" s="16"/>
      <c r="P50" s="16">
        <v>8</v>
      </c>
      <c r="Q50" s="16">
        <v>11</v>
      </c>
      <c r="R50" s="16">
        <v>1841</v>
      </c>
      <c r="S50" s="16">
        <v>4</v>
      </c>
      <c r="T50" s="16">
        <v>20</v>
      </c>
      <c r="U50" s="16">
        <v>1922</v>
      </c>
      <c r="V50" s="16" t="s">
        <v>172</v>
      </c>
      <c r="W50" s="16"/>
      <c r="X50" s="16"/>
      <c r="AA50" s="12">
        <f t="shared" si="3"/>
        <v>81</v>
      </c>
    </row>
    <row r="51" spans="1:27">
      <c r="A51" s="17">
        <v>76479680</v>
      </c>
      <c r="B51" s="16" t="s">
        <v>39</v>
      </c>
      <c r="C51" s="16" t="s">
        <v>39</v>
      </c>
      <c r="D51" s="16" t="s">
        <v>126</v>
      </c>
      <c r="E51" s="16" t="s">
        <v>39</v>
      </c>
      <c r="F51" s="16"/>
      <c r="G51" s="16"/>
      <c r="H51" s="25" t="s">
        <v>153</v>
      </c>
      <c r="I51" s="16"/>
      <c r="J51" s="16" t="s">
        <v>112</v>
      </c>
      <c r="K51" s="16" t="s">
        <v>44</v>
      </c>
      <c r="L51" s="16" t="s">
        <v>24</v>
      </c>
      <c r="M51" s="16"/>
      <c r="N51" s="16" t="s">
        <v>132</v>
      </c>
      <c r="O51" s="16"/>
      <c r="P51" s="16">
        <v>3</v>
      </c>
      <c r="Q51" s="16">
        <v>4</v>
      </c>
      <c r="R51" s="16">
        <v>1844</v>
      </c>
      <c r="S51" s="16">
        <v>12</v>
      </c>
      <c r="T51" s="16">
        <v>31</v>
      </c>
      <c r="U51" s="16">
        <v>1906</v>
      </c>
      <c r="V51" s="16" t="s">
        <v>172</v>
      </c>
      <c r="W51" s="16"/>
      <c r="X51" s="16"/>
      <c r="AA51" s="12">
        <f t="shared" si="3"/>
        <v>62</v>
      </c>
    </row>
    <row r="52" spans="1:27">
      <c r="A52" s="17">
        <v>76479419</v>
      </c>
      <c r="B52" s="16" t="s">
        <v>39</v>
      </c>
      <c r="C52" s="16" t="s">
        <v>39</v>
      </c>
      <c r="D52" s="16" t="s">
        <v>126</v>
      </c>
      <c r="E52" s="16" t="s">
        <v>126</v>
      </c>
      <c r="F52" s="16" t="s">
        <v>136</v>
      </c>
      <c r="G52" s="16"/>
      <c r="H52" s="25" t="s">
        <v>153</v>
      </c>
      <c r="I52" s="16"/>
      <c r="J52" s="16" t="s">
        <v>99</v>
      </c>
      <c r="K52" s="16" t="s">
        <v>101</v>
      </c>
      <c r="L52" s="16" t="s">
        <v>38</v>
      </c>
      <c r="M52" s="16"/>
      <c r="N52" s="16"/>
      <c r="O52" s="16"/>
      <c r="P52" s="16">
        <v>8</v>
      </c>
      <c r="Q52" s="16">
        <v>26</v>
      </c>
      <c r="R52" s="16">
        <v>1898</v>
      </c>
      <c r="S52" s="16">
        <v>8</v>
      </c>
      <c r="T52" s="16">
        <v>11</v>
      </c>
      <c r="U52" s="16">
        <v>1899</v>
      </c>
      <c r="V52" s="16" t="s">
        <v>172</v>
      </c>
      <c r="W52" s="16"/>
      <c r="X52" s="16"/>
      <c r="AA52" s="12">
        <f t="shared" si="3"/>
        <v>1</v>
      </c>
    </row>
    <row r="53" spans="1:27">
      <c r="A53" s="17">
        <v>76479430</v>
      </c>
      <c r="B53" s="16" t="s">
        <v>39</v>
      </c>
      <c r="C53" s="16" t="s">
        <v>39</v>
      </c>
      <c r="D53" s="16" t="s">
        <v>126</v>
      </c>
      <c r="E53" s="16" t="s">
        <v>126</v>
      </c>
      <c r="F53" s="16" t="s">
        <v>136</v>
      </c>
      <c r="G53" s="16"/>
      <c r="H53" s="25" t="s">
        <v>153</v>
      </c>
      <c r="I53" s="16"/>
      <c r="J53" s="16" t="s">
        <v>99</v>
      </c>
      <c r="K53" s="16" t="s">
        <v>100</v>
      </c>
      <c r="L53" s="16" t="s">
        <v>36</v>
      </c>
      <c r="M53" s="16"/>
      <c r="N53" s="16"/>
      <c r="O53" s="16"/>
      <c r="P53" s="16">
        <v>5</v>
      </c>
      <c r="Q53" s="16">
        <v>17</v>
      </c>
      <c r="R53" s="16">
        <v>1901</v>
      </c>
      <c r="S53" s="16">
        <v>11</v>
      </c>
      <c r="T53" s="16">
        <v>8</v>
      </c>
      <c r="U53" s="16">
        <v>1906</v>
      </c>
      <c r="V53" s="16" t="s">
        <v>172</v>
      </c>
      <c r="W53" s="16"/>
      <c r="X53" s="16"/>
      <c r="AA53" s="12">
        <f t="shared" si="3"/>
        <v>5</v>
      </c>
    </row>
    <row r="54" spans="1:27">
      <c r="AA54"/>
    </row>
    <row r="55" spans="1:27">
      <c r="AA55"/>
    </row>
    <row r="56" spans="1:27">
      <c r="AA56"/>
    </row>
    <row r="57" spans="1:27">
      <c r="AA57"/>
    </row>
    <row r="58" spans="1:27">
      <c r="A58" t="s">
        <v>155</v>
      </c>
      <c r="E58" t="s">
        <v>156</v>
      </c>
      <c r="AA58"/>
    </row>
    <row r="59" spans="1:27">
      <c r="A59" s="17">
        <v>76479359</v>
      </c>
      <c r="B59" s="16" t="s">
        <v>39</v>
      </c>
      <c r="C59" s="16" t="s">
        <v>39</v>
      </c>
      <c r="D59" s="16" t="s">
        <v>126</v>
      </c>
      <c r="E59" s="19" t="s">
        <v>140</v>
      </c>
      <c r="F59" s="16" t="s">
        <v>136</v>
      </c>
      <c r="G59" s="16"/>
      <c r="H59" s="25" t="s">
        <v>153</v>
      </c>
      <c r="I59" s="16"/>
      <c r="J59" s="16" t="s">
        <v>106</v>
      </c>
      <c r="K59" s="16" t="s">
        <v>37</v>
      </c>
      <c r="L59" s="16" t="s">
        <v>141</v>
      </c>
      <c r="M59" s="16"/>
      <c r="N59" s="16"/>
      <c r="O59" s="16"/>
      <c r="P59" s="16">
        <v>5</v>
      </c>
      <c r="Q59" s="16">
        <v>1</v>
      </c>
      <c r="R59" s="16">
        <v>1807</v>
      </c>
      <c r="S59" s="16">
        <v>7</v>
      </c>
      <c r="T59" s="16">
        <v>20</v>
      </c>
      <c r="U59" s="16">
        <v>1885</v>
      </c>
      <c r="V59" s="16"/>
      <c r="W59" s="16"/>
      <c r="X59" s="16"/>
      <c r="AA59" s="12">
        <v>78</v>
      </c>
    </row>
    <row r="60" spans="1:27">
      <c r="AA60"/>
    </row>
    <row r="61" spans="1:27">
      <c r="AA61"/>
    </row>
    <row r="62" spans="1:27">
      <c r="A62" t="s">
        <v>155</v>
      </c>
      <c r="AA62"/>
    </row>
    <row r="63" spans="1:27">
      <c r="A63" s="17">
        <v>76479319</v>
      </c>
      <c r="B63" s="16" t="s">
        <v>39</v>
      </c>
      <c r="C63" s="16" t="s">
        <v>39</v>
      </c>
      <c r="D63" s="16" t="s">
        <v>126</v>
      </c>
      <c r="E63" s="16" t="s">
        <v>39</v>
      </c>
      <c r="F63" s="16" t="s">
        <v>39</v>
      </c>
      <c r="G63" s="16"/>
      <c r="H63" s="25" t="s">
        <v>153</v>
      </c>
      <c r="I63" s="16"/>
      <c r="J63" s="16" t="s">
        <v>102</v>
      </c>
      <c r="K63" s="16" t="s">
        <v>105</v>
      </c>
      <c r="L63" s="16" t="s">
        <v>143</v>
      </c>
      <c r="M63" s="16"/>
      <c r="N63" s="16"/>
      <c r="O63" s="16"/>
      <c r="P63" s="23"/>
      <c r="Q63" s="23"/>
      <c r="R63" s="16">
        <v>1840</v>
      </c>
      <c r="S63" s="16">
        <v>12</v>
      </c>
      <c r="T63" s="16">
        <v>10</v>
      </c>
      <c r="U63" s="16">
        <v>1883</v>
      </c>
      <c r="V63" s="16"/>
      <c r="W63" s="16"/>
      <c r="X63" s="16"/>
      <c r="AA63" s="12">
        <f>U63-R63</f>
        <v>43</v>
      </c>
    </row>
    <row r="64" spans="1:27">
      <c r="A64" s="17">
        <v>76479329</v>
      </c>
      <c r="B64" s="16" t="s">
        <v>39</v>
      </c>
      <c r="C64" s="16" t="s">
        <v>39</v>
      </c>
      <c r="D64" s="16" t="s">
        <v>126</v>
      </c>
      <c r="E64" s="16" t="s">
        <v>39</v>
      </c>
      <c r="F64" s="16" t="s">
        <v>136</v>
      </c>
      <c r="G64" s="16"/>
      <c r="H64" s="25" t="s">
        <v>153</v>
      </c>
      <c r="I64" s="16"/>
      <c r="J64" s="16" t="s">
        <v>102</v>
      </c>
      <c r="K64" s="16" t="s">
        <v>67</v>
      </c>
      <c r="L64" s="16" t="s">
        <v>144</v>
      </c>
      <c r="M64" s="16"/>
      <c r="N64" s="16" t="s">
        <v>86</v>
      </c>
      <c r="O64" s="16"/>
      <c r="P64" s="16">
        <v>9</v>
      </c>
      <c r="Q64" s="16">
        <v>27</v>
      </c>
      <c r="R64" s="16">
        <v>1843</v>
      </c>
      <c r="S64" s="16">
        <v>4</v>
      </c>
      <c r="T64" s="16">
        <v>3</v>
      </c>
      <c r="U64" s="16">
        <v>1918</v>
      </c>
      <c r="V64" s="16"/>
      <c r="W64" s="16"/>
      <c r="X64" s="16"/>
      <c r="AA64" s="12">
        <f>U64-R64</f>
        <v>75</v>
      </c>
    </row>
    <row r="65" spans="1:27">
      <c r="A65" s="17">
        <v>76479336</v>
      </c>
      <c r="B65" s="16" t="s">
        <v>39</v>
      </c>
      <c r="C65" s="16" t="s">
        <v>39</v>
      </c>
      <c r="D65" s="16" t="s">
        <v>39</v>
      </c>
      <c r="E65" s="16" t="s">
        <v>126</v>
      </c>
      <c r="F65" s="16" t="s">
        <v>136</v>
      </c>
      <c r="G65" s="16"/>
      <c r="H65" s="25" t="s">
        <v>153</v>
      </c>
      <c r="I65" s="16"/>
      <c r="J65" s="16" t="s">
        <v>102</v>
      </c>
      <c r="K65" s="16" t="s">
        <v>75</v>
      </c>
      <c r="L65" s="16" t="s">
        <v>104</v>
      </c>
      <c r="M65" s="16"/>
      <c r="N65" s="16"/>
      <c r="O65" s="16"/>
      <c r="P65" s="16">
        <v>2</v>
      </c>
      <c r="Q65" s="16">
        <v>27</v>
      </c>
      <c r="R65" s="16">
        <v>1862</v>
      </c>
      <c r="S65" s="16">
        <v>3</v>
      </c>
      <c r="T65" s="16">
        <v>2</v>
      </c>
      <c r="U65" s="16">
        <v>1862</v>
      </c>
      <c r="V65" s="16"/>
      <c r="W65" s="16"/>
      <c r="X65" s="16"/>
      <c r="AA65" s="12">
        <f>U65-R65</f>
        <v>0</v>
      </c>
    </row>
    <row r="66" spans="1:27">
      <c r="A66" s="17">
        <v>76479343</v>
      </c>
      <c r="B66" s="16" t="s">
        <v>39</v>
      </c>
      <c r="C66" s="16" t="s">
        <v>39</v>
      </c>
      <c r="D66" s="16" t="s">
        <v>39</v>
      </c>
      <c r="E66" s="16" t="s">
        <v>126</v>
      </c>
      <c r="F66" s="16" t="s">
        <v>136</v>
      </c>
      <c r="G66" s="16"/>
      <c r="H66" s="25" t="s">
        <v>153</v>
      </c>
      <c r="I66" s="16"/>
      <c r="J66" s="16" t="s">
        <v>102</v>
      </c>
      <c r="K66" s="16" t="s">
        <v>142</v>
      </c>
      <c r="L66" s="16" t="s">
        <v>143</v>
      </c>
      <c r="M66" s="16"/>
      <c r="N66" s="16"/>
      <c r="O66" s="16" t="s">
        <v>103</v>
      </c>
      <c r="P66" s="16">
        <v>9</v>
      </c>
      <c r="Q66" s="16">
        <v>28</v>
      </c>
      <c r="R66" s="16">
        <v>1866</v>
      </c>
      <c r="S66" s="16">
        <v>10</v>
      </c>
      <c r="T66" s="16">
        <v>13</v>
      </c>
      <c r="U66" s="16">
        <v>1866</v>
      </c>
      <c r="V66" s="16"/>
      <c r="W66" s="16"/>
      <c r="X66" s="16"/>
      <c r="AA66" s="12">
        <f>U66-R66</f>
        <v>0</v>
      </c>
    </row>
    <row r="67" spans="1:27">
      <c r="AA67"/>
    </row>
    <row r="68" spans="1:27">
      <c r="AA68"/>
    </row>
    <row r="69" spans="1:27">
      <c r="A69" t="s">
        <v>155</v>
      </c>
      <c r="AA69"/>
    </row>
    <row r="70" spans="1:27">
      <c r="A70" s="17">
        <v>76479769</v>
      </c>
      <c r="B70" s="16" t="s">
        <v>39</v>
      </c>
      <c r="C70" s="16" t="s">
        <v>39</v>
      </c>
      <c r="D70" s="16" t="s">
        <v>39</v>
      </c>
      <c r="E70" s="16" t="s">
        <v>39</v>
      </c>
      <c r="F70" s="16"/>
      <c r="G70" s="16"/>
      <c r="H70" s="25" t="s">
        <v>153</v>
      </c>
      <c r="I70" s="16"/>
      <c r="J70" s="16" t="s">
        <v>69</v>
      </c>
      <c r="K70" s="16" t="s">
        <v>116</v>
      </c>
      <c r="L70" s="16"/>
      <c r="M70" s="16"/>
      <c r="N70" s="16"/>
      <c r="O70" s="16"/>
      <c r="P70" s="16">
        <v>11</v>
      </c>
      <c r="Q70" s="16">
        <v>12</v>
      </c>
      <c r="R70" s="16">
        <v>1830</v>
      </c>
      <c r="S70" s="16">
        <v>12</v>
      </c>
      <c r="T70" s="16">
        <v>19</v>
      </c>
      <c r="U70" s="16">
        <v>1900</v>
      </c>
      <c r="V70" s="16"/>
      <c r="W70" s="16"/>
      <c r="X70" s="16"/>
      <c r="AA70" s="12">
        <f>U70-R70</f>
        <v>70</v>
      </c>
    </row>
    <row r="71" spans="1:27">
      <c r="A71" s="17">
        <v>40455095</v>
      </c>
      <c r="B71" s="16" t="s">
        <v>39</v>
      </c>
      <c r="C71" s="16" t="s">
        <v>39</v>
      </c>
      <c r="D71" s="16" t="s">
        <v>126</v>
      </c>
      <c r="E71" s="16" t="s">
        <v>39</v>
      </c>
      <c r="F71" s="16"/>
      <c r="G71" s="16"/>
      <c r="H71" s="25" t="s">
        <v>153</v>
      </c>
      <c r="I71" s="16"/>
      <c r="J71" s="16" t="s">
        <v>69</v>
      </c>
      <c r="K71" s="16" t="s">
        <v>32</v>
      </c>
      <c r="L71" s="16" t="s">
        <v>157</v>
      </c>
      <c r="M71" s="16"/>
      <c r="N71" s="16" t="s">
        <v>158</v>
      </c>
      <c r="O71" s="16"/>
      <c r="P71" s="16">
        <v>8</v>
      </c>
      <c r="Q71" s="16">
        <v>30</v>
      </c>
      <c r="R71" s="16">
        <v>1832</v>
      </c>
      <c r="S71" s="16">
        <v>2</v>
      </c>
      <c r="T71" s="16">
        <v>27</v>
      </c>
      <c r="U71" s="16">
        <v>1913</v>
      </c>
      <c r="V71" s="16"/>
      <c r="W71" s="16"/>
      <c r="X71" s="16"/>
      <c r="AA71" s="12">
        <f>U71-R71</f>
        <v>81</v>
      </c>
    </row>
    <row r="72" spans="1:27">
      <c r="A72" s="17">
        <v>76479752</v>
      </c>
      <c r="B72" s="16" t="s">
        <v>39</v>
      </c>
      <c r="C72" s="16" t="s">
        <v>39</v>
      </c>
      <c r="D72" s="16" t="s">
        <v>39</v>
      </c>
      <c r="E72" s="16" t="s">
        <v>130</v>
      </c>
      <c r="F72" s="16"/>
      <c r="G72" s="16"/>
      <c r="H72" s="25" t="s">
        <v>153</v>
      </c>
      <c r="I72" s="16"/>
      <c r="J72" s="16" t="s">
        <v>69</v>
      </c>
      <c r="K72" s="16" t="s">
        <v>68</v>
      </c>
      <c r="L72" s="16" t="s">
        <v>36</v>
      </c>
      <c r="M72" s="16"/>
      <c r="N72" s="16"/>
      <c r="O72" s="16"/>
      <c r="P72" s="16">
        <v>9</v>
      </c>
      <c r="Q72" s="16">
        <v>22</v>
      </c>
      <c r="R72" s="16">
        <v>1856</v>
      </c>
      <c r="S72" s="16">
        <v>4</v>
      </c>
      <c r="T72" s="16">
        <v>26</v>
      </c>
      <c r="U72" s="16">
        <v>1863</v>
      </c>
      <c r="V72" s="16"/>
      <c r="W72" s="16"/>
      <c r="X72" s="16"/>
      <c r="AA72" s="12">
        <f>U72-R72</f>
        <v>7</v>
      </c>
    </row>
    <row r="73" spans="1:27">
      <c r="A73" s="17">
        <v>76479744</v>
      </c>
      <c r="B73" s="16" t="s">
        <v>39</v>
      </c>
      <c r="C73" s="16" t="s">
        <v>39</v>
      </c>
      <c r="D73" s="16" t="s">
        <v>39</v>
      </c>
      <c r="E73" s="16" t="s">
        <v>130</v>
      </c>
      <c r="F73" s="16"/>
      <c r="G73" s="16"/>
      <c r="H73" s="25" t="s">
        <v>153</v>
      </c>
      <c r="I73" s="16"/>
      <c r="J73" s="16" t="s">
        <v>69</v>
      </c>
      <c r="K73" s="16" t="s">
        <v>115</v>
      </c>
      <c r="L73" s="16" t="s">
        <v>145</v>
      </c>
      <c r="M73" s="16"/>
      <c r="N73" s="16"/>
      <c r="O73" s="16"/>
      <c r="P73" s="16">
        <v>1</v>
      </c>
      <c r="Q73" s="16">
        <v>31</v>
      </c>
      <c r="R73" s="16">
        <v>1861</v>
      </c>
      <c r="S73" s="16">
        <v>4</v>
      </c>
      <c r="T73" s="16">
        <v>18</v>
      </c>
      <c r="U73" s="16">
        <v>1863</v>
      </c>
      <c r="V73" s="16"/>
      <c r="W73" s="16"/>
      <c r="X73" s="16"/>
      <c r="AA73" s="12">
        <f>U73-R73</f>
        <v>2</v>
      </c>
    </row>
    <row r="74" spans="1:27">
      <c r="A74" s="17">
        <v>76479736</v>
      </c>
      <c r="B74" s="16" t="s">
        <v>39</v>
      </c>
      <c r="C74" s="16" t="s">
        <v>39</v>
      </c>
      <c r="D74" s="16" t="s">
        <v>39</v>
      </c>
      <c r="E74" s="16" t="s">
        <v>130</v>
      </c>
      <c r="F74" s="16"/>
      <c r="G74" s="16"/>
      <c r="H74" s="25" t="s">
        <v>153</v>
      </c>
      <c r="I74" s="16"/>
      <c r="J74" s="16" t="s">
        <v>69</v>
      </c>
      <c r="K74" s="16" t="s">
        <v>66</v>
      </c>
      <c r="L74" s="16"/>
      <c r="M74" s="16"/>
      <c r="N74" s="16"/>
      <c r="O74" s="16"/>
      <c r="P74" s="16">
        <v>4</v>
      </c>
      <c r="Q74" s="16">
        <v>29</v>
      </c>
      <c r="R74" s="16">
        <v>1871</v>
      </c>
      <c r="S74" s="16">
        <v>8</v>
      </c>
      <c r="T74" s="16">
        <v>29</v>
      </c>
      <c r="U74" s="16">
        <v>1871</v>
      </c>
      <c r="V74" s="16"/>
      <c r="W74" s="16"/>
      <c r="X74" s="16"/>
      <c r="AA74" s="12">
        <f>U74-R74</f>
        <v>0</v>
      </c>
    </row>
    <row r="75" spans="1:27">
      <c r="AA75"/>
    </row>
    <row r="76" spans="1:27">
      <c r="AA76"/>
    </row>
    <row r="77" spans="1:27">
      <c r="A77" t="s">
        <v>155</v>
      </c>
      <c r="AA77"/>
    </row>
    <row r="78" spans="1:27">
      <c r="A78" s="17">
        <v>76479228</v>
      </c>
      <c r="B78" s="16" t="s">
        <v>39</v>
      </c>
      <c r="C78" s="16" t="s">
        <v>39</v>
      </c>
      <c r="D78" s="16"/>
      <c r="E78" s="16" t="s">
        <v>39</v>
      </c>
      <c r="F78" s="16"/>
      <c r="G78" s="16"/>
      <c r="H78" s="25" t="s">
        <v>153</v>
      </c>
      <c r="I78" s="16"/>
      <c r="J78" s="16" t="s">
        <v>107</v>
      </c>
      <c r="K78" s="12" t="s">
        <v>108</v>
      </c>
      <c r="L78" s="16"/>
      <c r="M78" s="16"/>
      <c r="N78" s="16"/>
      <c r="O78" s="16"/>
      <c r="P78" s="16">
        <v>8</v>
      </c>
      <c r="Q78" s="16">
        <v>12</v>
      </c>
      <c r="R78" s="16">
        <v>1789</v>
      </c>
      <c r="S78" s="16">
        <v>8</v>
      </c>
      <c r="T78" s="16">
        <v>11</v>
      </c>
      <c r="U78" s="16">
        <v>1867</v>
      </c>
      <c r="V78" s="16"/>
      <c r="W78" s="16"/>
      <c r="X78" s="16"/>
      <c r="AA78" s="12">
        <f>U78-R78</f>
        <v>78</v>
      </c>
    </row>
    <row r="79" spans="1:27">
      <c r="A79" s="17">
        <v>76479217</v>
      </c>
      <c r="B79" s="16" t="s">
        <v>39</v>
      </c>
      <c r="C79" s="16" t="s">
        <v>39</v>
      </c>
      <c r="D79" s="16" t="s">
        <v>39</v>
      </c>
      <c r="E79" s="16" t="s">
        <v>39</v>
      </c>
      <c r="F79" s="16"/>
      <c r="G79" s="16"/>
      <c r="H79" s="25" t="s">
        <v>153</v>
      </c>
      <c r="I79" s="16"/>
      <c r="J79" s="16" t="s">
        <v>107</v>
      </c>
      <c r="K79" s="16" t="s">
        <v>71</v>
      </c>
      <c r="L79" s="16"/>
      <c r="M79" s="16"/>
      <c r="N79" s="16" t="s">
        <v>46</v>
      </c>
      <c r="O79" s="16"/>
      <c r="P79" s="16">
        <v>1</v>
      </c>
      <c r="Q79" s="16">
        <v>27</v>
      </c>
      <c r="R79" s="16">
        <v>1792</v>
      </c>
      <c r="S79" s="16">
        <v>5</v>
      </c>
      <c r="T79" s="16">
        <v>18</v>
      </c>
      <c r="U79" s="16">
        <v>1872</v>
      </c>
      <c r="V79" s="16"/>
      <c r="W79" s="16"/>
      <c r="X79" s="16"/>
      <c r="AA79" s="12">
        <f>U79-R79</f>
        <v>80</v>
      </c>
    </row>
    <row r="80" spans="1:27">
      <c r="A80" s="17">
        <v>76479263</v>
      </c>
      <c r="B80" s="16" t="s">
        <v>39</v>
      </c>
      <c r="C80" s="16" t="s">
        <v>39</v>
      </c>
      <c r="D80" s="16" t="s">
        <v>138</v>
      </c>
      <c r="E80" s="16" t="s">
        <v>138</v>
      </c>
      <c r="F80" s="16"/>
      <c r="G80" s="16"/>
      <c r="H80" s="25" t="s">
        <v>153</v>
      </c>
      <c r="I80" s="16"/>
      <c r="J80" s="16" t="s">
        <v>97</v>
      </c>
      <c r="K80" s="16" t="s">
        <v>40</v>
      </c>
      <c r="L80" s="16"/>
      <c r="M80" s="16"/>
      <c r="N80" s="16" t="s">
        <v>107</v>
      </c>
      <c r="O80" s="16"/>
      <c r="P80" s="16">
        <v>1</v>
      </c>
      <c r="Q80" s="16">
        <v>15</v>
      </c>
      <c r="R80" s="16">
        <v>1821</v>
      </c>
      <c r="S80" s="16">
        <v>11</v>
      </c>
      <c r="T80" s="16">
        <v>20</v>
      </c>
      <c r="U80" s="16">
        <v>1896</v>
      </c>
      <c r="V80" s="16"/>
      <c r="W80" s="16"/>
      <c r="X80" s="16"/>
      <c r="AA80" s="12">
        <v>75</v>
      </c>
    </row>
    <row r="81" spans="1:27">
      <c r="A81" s="17">
        <v>76479257</v>
      </c>
      <c r="B81" s="16" t="s">
        <v>39</v>
      </c>
      <c r="C81" s="16" t="s">
        <v>39</v>
      </c>
      <c r="D81" s="16" t="s">
        <v>126</v>
      </c>
      <c r="E81" s="16" t="s">
        <v>138</v>
      </c>
      <c r="F81" s="16" t="s">
        <v>39</v>
      </c>
      <c r="G81" s="16"/>
      <c r="H81" s="25" t="s">
        <v>153</v>
      </c>
      <c r="I81" s="16"/>
      <c r="J81" s="16" t="s">
        <v>97</v>
      </c>
      <c r="K81" s="16" t="s">
        <v>137</v>
      </c>
      <c r="L81" s="16" t="s">
        <v>98</v>
      </c>
      <c r="M81" s="16"/>
      <c r="N81" s="16"/>
      <c r="O81" s="16"/>
      <c r="P81" s="23"/>
      <c r="Q81" s="23"/>
      <c r="R81" s="16">
        <v>1821</v>
      </c>
      <c r="S81" s="16">
        <v>10</v>
      </c>
      <c r="T81" s="16">
        <v>10</v>
      </c>
      <c r="U81" s="16">
        <v>1897</v>
      </c>
      <c r="V81" s="16"/>
      <c r="W81" s="16"/>
      <c r="X81" s="16"/>
      <c r="AA81" s="12">
        <v>76</v>
      </c>
    </row>
    <row r="82" spans="1:27">
      <c r="AA82"/>
    </row>
    <row r="83" spans="1:27">
      <c r="AA83"/>
    </row>
    <row r="84" spans="1:27">
      <c r="AA84"/>
    </row>
    <row r="85" spans="1:27">
      <c r="AA85"/>
    </row>
    <row r="86" spans="1:27">
      <c r="AA86"/>
    </row>
    <row r="87" spans="1:27">
      <c r="AA87"/>
    </row>
    <row r="88" spans="1:27">
      <c r="AA88"/>
    </row>
    <row r="89" spans="1:27">
      <c r="AA89"/>
    </row>
    <row r="90" spans="1:27">
      <c r="AA90"/>
    </row>
    <row r="91" spans="1:27">
      <c r="AA91"/>
    </row>
    <row r="92" spans="1:27">
      <c r="AA92"/>
    </row>
    <row r="93" spans="1:27">
      <c r="AA93"/>
    </row>
    <row r="94" spans="1:27">
      <c r="AA94"/>
    </row>
    <row r="95" spans="1:27">
      <c r="AA95"/>
    </row>
    <row r="96" spans="1:27">
      <c r="AA96"/>
    </row>
    <row r="97" spans="27:27">
      <c r="AA97"/>
    </row>
    <row r="98" spans="27:27">
      <c r="AA98"/>
    </row>
    <row r="99" spans="27:27">
      <c r="AA99"/>
    </row>
    <row r="100" spans="27:27">
      <c r="AA100"/>
    </row>
    <row r="101" spans="27:27">
      <c r="AA101"/>
    </row>
    <row r="102" spans="27:27">
      <c r="AA102"/>
    </row>
    <row r="103" spans="27:27">
      <c r="AA103"/>
    </row>
    <row r="104" spans="27:27">
      <c r="AA104"/>
    </row>
    <row r="105" spans="27:27">
      <c r="AA105"/>
    </row>
    <row r="106" spans="27:27">
      <c r="AA106"/>
    </row>
    <row r="107" spans="27:27">
      <c r="AA107"/>
    </row>
    <row r="108" spans="27:27">
      <c r="AA108"/>
    </row>
    <row r="109" spans="27:27">
      <c r="AA109"/>
    </row>
    <row r="110" spans="27:27">
      <c r="AA110"/>
    </row>
    <row r="111" spans="27:27">
      <c r="AA111"/>
    </row>
    <row r="112" spans="27:27">
      <c r="AA112"/>
    </row>
    <row r="113" spans="27:27">
      <c r="AA113"/>
    </row>
    <row r="114" spans="27:27">
      <c r="AA114"/>
    </row>
    <row r="115" spans="27:27">
      <c r="AA115"/>
    </row>
    <row r="116" spans="27:27">
      <c r="AA116"/>
    </row>
    <row r="117" spans="27:27">
      <c r="AA117"/>
    </row>
    <row r="118" spans="27:27">
      <c r="AA118"/>
    </row>
    <row r="119" spans="27:27">
      <c r="AA119"/>
    </row>
    <row r="120" spans="27:27">
      <c r="AA120"/>
    </row>
    <row r="121" spans="27:27">
      <c r="AA121"/>
    </row>
    <row r="122" spans="27:27">
      <c r="AA122"/>
    </row>
    <row r="123" spans="27:27">
      <c r="AA123"/>
    </row>
    <row r="124" spans="27:27">
      <c r="AA124"/>
    </row>
    <row r="125" spans="27:27">
      <c r="AA125"/>
    </row>
    <row r="126" spans="27:27">
      <c r="AA126"/>
    </row>
    <row r="127" spans="27:27">
      <c r="AA127"/>
    </row>
    <row r="128" spans="27:27">
      <c r="AA128"/>
    </row>
    <row r="129" spans="27:27">
      <c r="AA129"/>
    </row>
    <row r="130" spans="27:27">
      <c r="AA130"/>
    </row>
    <row r="131" spans="27:27">
      <c r="AA131"/>
    </row>
    <row r="132" spans="27:27">
      <c r="AA132"/>
    </row>
    <row r="133" spans="27:27">
      <c r="AA133"/>
    </row>
    <row r="134" spans="27:27">
      <c r="AA134"/>
    </row>
    <row r="135" spans="27:27">
      <c r="AA135"/>
    </row>
    <row r="136" spans="27:27">
      <c r="AA136"/>
    </row>
    <row r="137" spans="27:27">
      <c r="AA137"/>
    </row>
    <row r="138" spans="27:27">
      <c r="AA138"/>
    </row>
    <row r="139" spans="27:27">
      <c r="AA139"/>
    </row>
    <row r="140" spans="27:27">
      <c r="AA140"/>
    </row>
    <row r="141" spans="27:27">
      <c r="AA141"/>
    </row>
  </sheetData>
  <conditionalFormatting sqref="J28 L28 B1:H20 B24:H1048576">
    <cfRule type="cellIs" dxfId="4" priority="2" operator="equal">
      <formula>"Y"</formula>
    </cfRule>
  </conditionalFormatting>
  <conditionalFormatting sqref="H37">
    <cfRule type="cellIs" dxfId="3" priority="1" operator="equal">
      <formula>"Y"</formula>
    </cfRule>
  </conditionalFormatting>
  <hyperlinks>
    <hyperlink ref="A28" r:id="rId1" display="http://www.findagrave.com/cgi-bin/fg.cgi?page=gr&amp;GRid=76479657"/>
    <hyperlink ref="A16" r:id="rId2" display="http://www.findagrave.com/cgi-bin/fg.cgi?page=gr&amp;GRid=76479200"/>
    <hyperlink ref="A5" r:id="rId3" display="http://www.findagrave.com/cgi-bin/fg.cgi?page=gr&amp;GRid=76479169"/>
    <hyperlink ref="A4" r:id="rId4" display="http://www.findagrave.com/cgi-bin/fg.cgi?page=gr&amp;GRid=76479148"/>
    <hyperlink ref="A15" r:id="rId5" display="http://www.findagrave.com/cgi-bin/fg.cgi?page=gr&amp;GRid=76479067"/>
    <hyperlink ref="A11" r:id="rId6" display="http://www.findagrave.com/cgi-bin/fg.cgi?page=gr&amp;GRid=76479112"/>
    <hyperlink ref="A13" r:id="rId7" display="http://www.findagrave.com/cgi-bin/fg.cgi?page=gr&amp;GRid=76479450"/>
    <hyperlink ref="A12" r:id="rId8" display="http://www.findagrave.com/cgi-bin/fg.cgi?page=gr&amp;GRid=76479584"/>
    <hyperlink ref="A3" r:id="rId9" display="http://www.findagrave.com/cgi-bin/fg.cgi?page=gr&amp;GRid=76478999"/>
    <hyperlink ref="A2" r:id="rId10" display="http://www.findagrave.com/cgi-bin/fg.cgi?page=gr&amp;GRid=76478982"/>
    <hyperlink ref="A14" r:id="rId11" display="http://www.findagrave.com/cgi-bin/fg.cgi?page=gr&amp;GRid=76479055"/>
    <hyperlink ref="A19" r:id="rId12" display="http://www.findagrave.com/cgi-bin/fg.cgi?page=gr&amp;GRid=76479121"/>
    <hyperlink ref="A20" r:id="rId13" display="http://www.findagrave.com/cgi-bin/fg.cgi?page=gr&amp;GRid=76479102"/>
    <hyperlink ref="A6" r:id="rId14" display="http://www.findagrave.com/cgi-bin/fg.cgi?page=gr&amp;GRid=76479006"/>
    <hyperlink ref="A10" r:id="rId15" display="http://www.findagrave.com/cgi-bin/fg.cgi?page=gr&amp;GRid=76479093"/>
    <hyperlink ref="A7" r:id="rId16" display="http://www.findagrave.com/cgi-bin/fg.cgi?page=gr&amp;GRid=61428245"/>
    <hyperlink ref="A17" r:id="rId17" display="http://www.findagrave.com/cgi-bin/fg.cgi?page=gr&amp;GRid=76479394"/>
    <hyperlink ref="A18" r:id="rId18" display="http://www.findagrave.com/cgi-bin/fg.cgi?page=gr&amp;GRid=76479380"/>
    <hyperlink ref="A80" r:id="rId19" display="http://www.findagrave.com/cgi-bin/fg.cgi?page=gr&amp;GRid=76479263"/>
    <hyperlink ref="A81" r:id="rId20" display="http://www.findagrave.com/cgi-bin/fg.cgi?page=gr&amp;GRid=76479257"/>
    <hyperlink ref="A53" r:id="rId21" display="http://www.findagrave.com/cgi-bin/fg.cgi?page=gr&amp;GRid=76479430"/>
    <hyperlink ref="A52" r:id="rId22" display="http://www.findagrave.com/cgi-bin/fg.cgi?page=gr&amp;GRid=76479419"/>
    <hyperlink ref="A66" r:id="rId23" display="http://www.findagrave.com/cgi-bin/fg.cgi?page=gr&amp;GRid=76479343"/>
    <hyperlink ref="A65" r:id="rId24" display="http://www.findagrave.com/cgi-bin/fg.cgi?page=gr&amp;GRid=76479336"/>
    <hyperlink ref="A63" r:id="rId25" display="http://www.findagrave.com/cgi-bin/fg.cgi?page=gr&amp;GRid=76479319"/>
    <hyperlink ref="A64" r:id="rId26" display="http://www.findagrave.com/cgi-bin/fg.cgi?page=gr&amp;GRid=76479329"/>
    <hyperlink ref="A59" r:id="rId27" display="http://www.findagrave.com/cgi-bin/fg.cgi?page=gr&amp;GRid=76479359"/>
    <hyperlink ref="A78" r:id="rId28" display="http://www.findagrave.com/cgi-bin/fg.cgi?page=gr&amp;GRid=76479228"/>
    <hyperlink ref="A79" r:id="rId29" display="http://www.findagrave.com/cgi-bin/fg.cgi?page=gr&amp;GRid=76479217"/>
    <hyperlink ref="A9" r:id="rId30" display="http://www.findagrave.com/cgi-bin/fg.cgi?page=gr&amp;GRid=76479649"/>
    <hyperlink ref="A8" r:id="rId31" display="http://www.findagrave.com/cgi-bin/fg.cgi?page=gr&amp;GRid=76479628"/>
    <hyperlink ref="A49" r:id="rId32" display="http://www.findagrave.com/cgi-bin/fg.cgi?page=gr&amp;GRid=76479693"/>
    <hyperlink ref="A51" r:id="rId33" display="http://www.findagrave.com/cgi-bin/fg.cgi?page=gr&amp;GRid=76479680"/>
    <hyperlink ref="A46" r:id="rId34" display="http://www.findagrave.com/cgi-bin/fg.cgi?page=gr&amp;GRid=76479442"/>
    <hyperlink ref="A50" r:id="rId35" display="http://www.findagrave.com/cgi-bin/fg.cgi?page=gr&amp;GRid=76479671"/>
    <hyperlink ref="A48" r:id="rId36" display="http://www.findagrave.com/cgi-bin/fg.cgi?page=gr&amp;GRid=76479725"/>
    <hyperlink ref="A47" r:id="rId37" display="http://www.findagrave.com/cgi-bin/fg.cgi?page=gr&amp;GRid=76479709"/>
    <hyperlink ref="A72" r:id="rId38" display="http://www.findagrave.com/cgi-bin/fg.cgi?page=gr&amp;GRid=76479752"/>
    <hyperlink ref="A74" r:id="rId39" display="http://www.findagrave.com/cgi-bin/fg.cgi?page=gr&amp;GRid=76479736"/>
    <hyperlink ref="A73" r:id="rId40" display="http://www.findagrave.com/cgi-bin/fg.cgi?page=gr&amp;GRid=76479744"/>
    <hyperlink ref="A71" r:id="rId41" display="http://www.findagrave.com/cgi-bin/fg.cgi?page=gr&amp;GRid=40455095"/>
    <hyperlink ref="A70" r:id="rId42" display="http://www.findagrave.com/cgi-bin/fg.cgi?page=gr&amp;GRid=76479769"/>
    <hyperlink ref="A33" r:id="rId43" display="http://www.findagrave.com/cgi-bin/fg.cgi?page=gr&amp;GRid=76479513"/>
    <hyperlink ref="A36" r:id="rId44" display="http://www.findagrave.com/cgi-bin/fg.cgi?page=gr&amp;GRid=76479558"/>
    <hyperlink ref="A30" r:id="rId45" display="http://www.findagrave.com/cgi-bin/fg.cgi?page=gr&amp;GRid=76479477"/>
    <hyperlink ref="A38" r:id="rId46" display="http://www.findagrave.com/cgi-bin/fg.cgi?page=gr&amp;GRid=76479564"/>
    <hyperlink ref="A34" r:id="rId47" display="http://www.findagrave.com/cgi-bin/fg.cgi?page=gr&amp;GRid=76479526"/>
    <hyperlink ref="A29" r:id="rId48" display="http://www.findagrave.com/cgi-bin/fg.cgi?page=gr&amp;GRid=76479547"/>
    <hyperlink ref="A27" r:id="rId49" display="http://www.findagrave.com/cgi-bin/fg.cgi?page=gr&amp;GRid=76479621"/>
    <hyperlink ref="A26" r:id="rId50" display="http://www.findagrave.com/cgi-bin/fg.cgi?page=gr&amp;GRid=76210604"/>
    <hyperlink ref="A32" r:id="rId51" display="http://www.findagrave.com/cgi-bin/fg.cgi?page=gr&amp;GRid=76479497"/>
    <hyperlink ref="A35" r:id="rId52" display="http://www.findagrave.com/cgi-bin/fg.cgi?page=gr&amp;GRid=76479537"/>
    <hyperlink ref="A31" r:id="rId53" display="http://www.findagrave.com/cgi-bin/fg.cgi?page=gr&amp;GRid=76479470"/>
    <hyperlink ref="A25" r:id="rId54" display="http://www.findagrave.com/cgi-bin/fg.cgi?page=gr&amp;GRid=103599538"/>
    <hyperlink ref="A24" r:id="rId55" display="http://www.findagrave.com/cgi-bin/fg.cgi?page=gr&amp;GRid=103599547"/>
    <hyperlink ref="H80" r:id="rId56"/>
    <hyperlink ref="H81" r:id="rId57"/>
    <hyperlink ref="H78" r:id="rId58"/>
    <hyperlink ref="H79" r:id="rId59"/>
    <hyperlink ref="H50" r:id="rId60"/>
    <hyperlink ref="H51" r:id="rId61"/>
    <hyperlink ref="H46" r:id="rId62"/>
    <hyperlink ref="H47" r:id="rId63"/>
    <hyperlink ref="H48" r:id="rId64"/>
    <hyperlink ref="H49" r:id="rId65"/>
    <hyperlink ref="H53" r:id="rId66"/>
    <hyperlink ref="H52" r:id="rId67"/>
    <hyperlink ref="H66" r:id="rId68"/>
    <hyperlink ref="H65" r:id="rId69"/>
    <hyperlink ref="H64" r:id="rId70"/>
    <hyperlink ref="H63" r:id="rId71"/>
    <hyperlink ref="H59" r:id="rId72"/>
    <hyperlink ref="H74" r:id="rId73"/>
    <hyperlink ref="H73" r:id="rId74"/>
    <hyperlink ref="H72" r:id="rId75"/>
    <hyperlink ref="H71" r:id="rId76"/>
    <hyperlink ref="H70" r:id="rId77"/>
    <hyperlink ref="H2" r:id="rId78"/>
    <hyperlink ref="H3" r:id="rId79"/>
    <hyperlink ref="H4" r:id="rId80"/>
    <hyperlink ref="H5" r:id="rId81"/>
    <hyperlink ref="H6" r:id="rId82"/>
    <hyperlink ref="H7" r:id="rId83"/>
    <hyperlink ref="H8" r:id="rId84"/>
    <hyperlink ref="H9" r:id="rId85"/>
    <hyperlink ref="H10" r:id="rId86"/>
    <hyperlink ref="H11" r:id="rId87"/>
    <hyperlink ref="H12" r:id="rId88"/>
    <hyperlink ref="H13" r:id="rId89"/>
    <hyperlink ref="H14" r:id="rId90"/>
    <hyperlink ref="H15" r:id="rId91"/>
    <hyperlink ref="H16" r:id="rId92"/>
    <hyperlink ref="H17" r:id="rId93"/>
    <hyperlink ref="H18" r:id="rId94"/>
    <hyperlink ref="H19" r:id="rId95"/>
    <hyperlink ref="H20" r:id="rId96"/>
    <hyperlink ref="H24" r:id="rId97"/>
    <hyperlink ref="H25" r:id="rId98"/>
    <hyperlink ref="H26" r:id="rId99"/>
    <hyperlink ref="H27" r:id="rId100"/>
    <hyperlink ref="H28" r:id="rId101"/>
    <hyperlink ref="H29" r:id="rId102"/>
    <hyperlink ref="H30" r:id="rId103"/>
    <hyperlink ref="A37" r:id="rId104" display="http://www.findagrave.com/cgi-bin/fg.cgi?page=gr&amp;GRid=104207823"/>
    <hyperlink ref="H37" r:id="rId105"/>
  </hyperlinks>
  <pageMargins left="0.7" right="0.7" top="0.75" bottom="0.75" header="0.3" footer="0.3"/>
  <pageSetup orientation="portrait" r:id="rId10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4"/>
  <sheetViews>
    <sheetView topLeftCell="A7" workbookViewId="0">
      <selection activeCell="D44" sqref="D44"/>
    </sheetView>
  </sheetViews>
  <sheetFormatPr defaultRowHeight="15"/>
  <cols>
    <col min="28" max="28" width="9.140625" style="12"/>
  </cols>
  <sheetData>
    <row r="1" spans="1:28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</row>
    <row r="2" spans="1:28">
      <c r="A2" s="17">
        <v>76479200</v>
      </c>
      <c r="B2" s="16"/>
      <c r="C2" s="16" t="s">
        <v>76</v>
      </c>
      <c r="D2" s="16" t="s">
        <v>147</v>
      </c>
      <c r="E2" s="16" t="s">
        <v>70</v>
      </c>
      <c r="F2" s="16"/>
      <c r="G2" s="16"/>
      <c r="H2" s="16"/>
      <c r="I2" s="16">
        <v>3</v>
      </c>
      <c r="J2" s="16">
        <v>23</v>
      </c>
      <c r="K2" s="16">
        <v>1842</v>
      </c>
      <c r="L2" s="16">
        <v>6</v>
      </c>
      <c r="M2" s="16">
        <v>24</v>
      </c>
      <c r="N2" s="16">
        <v>1902</v>
      </c>
      <c r="O2" s="16"/>
      <c r="P2" s="16"/>
      <c r="Q2" s="16"/>
      <c r="R2" s="16" t="s">
        <v>25</v>
      </c>
      <c r="S2" s="16">
        <v>2317771</v>
      </c>
      <c r="T2" s="16" t="s">
        <v>72</v>
      </c>
      <c r="U2" s="16" t="s">
        <v>26</v>
      </c>
      <c r="V2" s="16" t="s">
        <v>27</v>
      </c>
      <c r="W2" s="16" t="s">
        <v>28</v>
      </c>
      <c r="X2" s="16" t="s">
        <v>29</v>
      </c>
      <c r="AB2" s="12">
        <f t="shared" ref="AB2:AB31" si="0">N2-K2</f>
        <v>60</v>
      </c>
    </row>
    <row r="3" spans="1:28">
      <c r="A3" s="17">
        <v>76479169</v>
      </c>
      <c r="B3" s="16"/>
      <c r="C3" s="16" t="s">
        <v>76</v>
      </c>
      <c r="D3" s="16" t="s">
        <v>148</v>
      </c>
      <c r="E3" s="16"/>
      <c r="F3" s="16"/>
      <c r="G3" s="16"/>
      <c r="H3" s="16"/>
      <c r="I3" s="16">
        <v>7</v>
      </c>
      <c r="J3" s="16">
        <v>14</v>
      </c>
      <c r="K3" s="16">
        <v>1792</v>
      </c>
      <c r="L3" s="16"/>
      <c r="M3" s="16"/>
      <c r="N3" s="16">
        <v>1851</v>
      </c>
      <c r="O3" s="16"/>
      <c r="P3" s="16"/>
      <c r="Q3" s="16"/>
      <c r="R3" s="16" t="s">
        <v>25</v>
      </c>
      <c r="S3" s="16">
        <v>2317771</v>
      </c>
      <c r="T3" s="16" t="s">
        <v>72</v>
      </c>
      <c r="U3" s="16" t="s">
        <v>26</v>
      </c>
      <c r="V3" s="16" t="s">
        <v>27</v>
      </c>
      <c r="W3" s="16" t="s">
        <v>28</v>
      </c>
      <c r="X3" s="16" t="s">
        <v>29</v>
      </c>
      <c r="AB3" s="12">
        <f t="shared" si="0"/>
        <v>59</v>
      </c>
    </row>
    <row r="4" spans="1:28">
      <c r="A4" s="17">
        <v>76479148</v>
      </c>
      <c r="B4" s="16"/>
      <c r="C4" s="16" t="s">
        <v>76</v>
      </c>
      <c r="D4" s="16" t="s">
        <v>149</v>
      </c>
      <c r="E4" s="16"/>
      <c r="F4" s="16"/>
      <c r="G4" s="16"/>
      <c r="H4" s="16"/>
      <c r="I4" s="16">
        <v>2</v>
      </c>
      <c r="J4" s="16">
        <v>24</v>
      </c>
      <c r="K4" s="16">
        <v>1784</v>
      </c>
      <c r="L4" s="16">
        <v>12</v>
      </c>
      <c r="M4" s="16">
        <v>4</v>
      </c>
      <c r="N4" s="16">
        <v>1865</v>
      </c>
      <c r="O4" s="16"/>
      <c r="P4" s="16"/>
      <c r="Q4" s="16"/>
      <c r="R4" s="16" t="s">
        <v>25</v>
      </c>
      <c r="S4" s="16">
        <v>2317771</v>
      </c>
      <c r="T4" s="16" t="s">
        <v>72</v>
      </c>
      <c r="U4" s="16" t="s">
        <v>26</v>
      </c>
      <c r="V4" s="16" t="s">
        <v>27</v>
      </c>
      <c r="W4" s="16" t="s">
        <v>28</v>
      </c>
      <c r="X4" s="16" t="s">
        <v>29</v>
      </c>
      <c r="AB4" s="12">
        <f t="shared" si="0"/>
        <v>81</v>
      </c>
    </row>
    <row r="5" spans="1:28">
      <c r="A5" s="17">
        <v>76479067</v>
      </c>
      <c r="B5" s="16"/>
      <c r="C5" s="16" t="s">
        <v>76</v>
      </c>
      <c r="D5" s="16" t="s">
        <v>77</v>
      </c>
      <c r="E5" s="16"/>
      <c r="F5" s="16"/>
      <c r="G5" s="16" t="s">
        <v>46</v>
      </c>
      <c r="H5" s="16"/>
      <c r="I5" s="16">
        <v>10</v>
      </c>
      <c r="J5" s="16">
        <v>21</v>
      </c>
      <c r="K5" s="16">
        <v>1821</v>
      </c>
      <c r="L5" s="16">
        <v>1</v>
      </c>
      <c r="M5" s="16">
        <v>7</v>
      </c>
      <c r="N5" s="16">
        <v>1906</v>
      </c>
      <c r="O5" s="16"/>
      <c r="P5" s="16"/>
      <c r="Q5" s="16"/>
      <c r="R5" s="16" t="s">
        <v>25</v>
      </c>
      <c r="S5" s="16">
        <v>2317771</v>
      </c>
      <c r="T5" s="16" t="s">
        <v>72</v>
      </c>
      <c r="U5" s="16" t="s">
        <v>26</v>
      </c>
      <c r="V5" s="16" t="s">
        <v>27</v>
      </c>
      <c r="W5" s="16" t="s">
        <v>28</v>
      </c>
      <c r="X5" s="16" t="s">
        <v>29</v>
      </c>
      <c r="AB5" s="12">
        <f t="shared" si="0"/>
        <v>85</v>
      </c>
    </row>
    <row r="6" spans="1:28">
      <c r="A6" s="17">
        <v>76479112</v>
      </c>
      <c r="B6" s="16"/>
      <c r="C6" s="16" t="s">
        <v>76</v>
      </c>
      <c r="D6" s="16" t="s">
        <v>77</v>
      </c>
      <c r="E6" s="16" t="s">
        <v>78</v>
      </c>
      <c r="F6" s="16"/>
      <c r="G6" s="16" t="s">
        <v>79</v>
      </c>
      <c r="H6" s="16"/>
      <c r="I6" s="16">
        <v>1</v>
      </c>
      <c r="J6" s="16">
        <v>20</v>
      </c>
      <c r="K6" s="16">
        <v>1812</v>
      </c>
      <c r="L6" s="16">
        <v>8</v>
      </c>
      <c r="M6" s="16">
        <v>8</v>
      </c>
      <c r="N6" s="16">
        <v>1893</v>
      </c>
      <c r="O6" s="16"/>
      <c r="P6" s="16"/>
      <c r="Q6" s="16"/>
      <c r="R6" s="16" t="s">
        <v>39</v>
      </c>
      <c r="S6" s="16">
        <v>2317771</v>
      </c>
      <c r="T6" s="16" t="s">
        <v>72</v>
      </c>
      <c r="U6" s="16" t="s">
        <v>26</v>
      </c>
      <c r="V6" s="16" t="s">
        <v>27</v>
      </c>
      <c r="W6" s="16" t="s">
        <v>28</v>
      </c>
      <c r="X6" s="16" t="s">
        <v>29</v>
      </c>
      <c r="AB6" s="12">
        <f t="shared" si="0"/>
        <v>81</v>
      </c>
    </row>
    <row r="7" spans="1:28">
      <c r="A7" s="17">
        <v>76479450</v>
      </c>
      <c r="B7" s="16"/>
      <c r="C7" s="16" t="s">
        <v>76</v>
      </c>
      <c r="D7" s="16" t="s">
        <v>80</v>
      </c>
      <c r="E7" s="16" t="s">
        <v>24</v>
      </c>
      <c r="F7" s="16"/>
      <c r="G7" s="16"/>
      <c r="H7" s="16" t="s">
        <v>84</v>
      </c>
      <c r="I7" s="16"/>
      <c r="J7" s="16"/>
      <c r="K7" s="16">
        <v>1865</v>
      </c>
      <c r="L7" s="16">
        <v>12</v>
      </c>
      <c r="M7" s="16">
        <v>20</v>
      </c>
      <c r="N7" s="16">
        <v>1868</v>
      </c>
      <c r="O7" s="16"/>
      <c r="P7" s="16"/>
      <c r="Q7" s="16" t="s">
        <v>81</v>
      </c>
      <c r="R7" s="16" t="s">
        <v>25</v>
      </c>
      <c r="S7" s="16">
        <v>2317771</v>
      </c>
      <c r="T7" s="16" t="s">
        <v>72</v>
      </c>
      <c r="U7" s="16" t="s">
        <v>26</v>
      </c>
      <c r="V7" s="16" t="s">
        <v>27</v>
      </c>
      <c r="W7" s="16" t="s">
        <v>28</v>
      </c>
      <c r="X7" s="16" t="s">
        <v>29</v>
      </c>
      <c r="AB7" s="12">
        <f t="shared" si="0"/>
        <v>3</v>
      </c>
    </row>
    <row r="8" spans="1:28">
      <c r="A8" s="17">
        <v>76479584</v>
      </c>
      <c r="B8" s="16"/>
      <c r="C8" s="16" t="s">
        <v>76</v>
      </c>
      <c r="D8" s="16" t="s">
        <v>82</v>
      </c>
      <c r="E8" s="16" t="s">
        <v>83</v>
      </c>
      <c r="F8" s="16"/>
      <c r="G8" s="16"/>
      <c r="H8" s="16"/>
      <c r="I8" s="16">
        <v>8</v>
      </c>
      <c r="J8" s="16">
        <v>9</v>
      </c>
      <c r="K8" s="16">
        <v>1862</v>
      </c>
      <c r="L8" s="16">
        <v>10</v>
      </c>
      <c r="M8" s="16">
        <v>25</v>
      </c>
      <c r="N8" s="16">
        <v>1863</v>
      </c>
      <c r="O8" s="16"/>
      <c r="P8" s="16"/>
      <c r="Q8" s="16" t="s">
        <v>85</v>
      </c>
      <c r="R8" s="16" t="s">
        <v>39</v>
      </c>
      <c r="S8" s="16">
        <v>2317771</v>
      </c>
      <c r="T8" s="16" t="s">
        <v>72</v>
      </c>
      <c r="U8" s="16" t="s">
        <v>26</v>
      </c>
      <c r="V8" s="16" t="s">
        <v>27</v>
      </c>
      <c r="W8" s="16" t="s">
        <v>28</v>
      </c>
      <c r="X8" s="16" t="s">
        <v>29</v>
      </c>
      <c r="AB8" s="12">
        <f t="shared" si="0"/>
        <v>1</v>
      </c>
    </row>
    <row r="9" spans="1:28">
      <c r="A9" s="17">
        <v>76478999</v>
      </c>
      <c r="B9" s="16"/>
      <c r="C9" s="20" t="s">
        <v>76</v>
      </c>
      <c r="D9" s="20" t="s">
        <v>44</v>
      </c>
      <c r="E9" s="20"/>
      <c r="F9" s="20"/>
      <c r="G9" s="20" t="s">
        <v>86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 t="s">
        <v>25</v>
      </c>
      <c r="S9" s="16">
        <v>2317771</v>
      </c>
      <c r="T9" s="16" t="s">
        <v>72</v>
      </c>
      <c r="U9" s="16" t="s">
        <v>26</v>
      </c>
      <c r="V9" s="16" t="s">
        <v>27</v>
      </c>
      <c r="W9" s="16" t="s">
        <v>28</v>
      </c>
      <c r="X9" s="16" t="s">
        <v>29</v>
      </c>
      <c r="AB9" s="12">
        <f t="shared" si="0"/>
        <v>0</v>
      </c>
    </row>
    <row r="10" spans="1:28">
      <c r="A10" s="17">
        <v>76478982</v>
      </c>
      <c r="B10" s="16"/>
      <c r="C10" s="20" t="s">
        <v>76</v>
      </c>
      <c r="D10" s="20" t="s">
        <v>88</v>
      </c>
      <c r="E10" s="20"/>
      <c r="F10" s="20"/>
      <c r="G10" s="20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 t="s">
        <v>25</v>
      </c>
      <c r="S10" s="16">
        <v>2317771</v>
      </c>
      <c r="T10" s="16" t="s">
        <v>72</v>
      </c>
      <c r="U10" s="16" t="s">
        <v>26</v>
      </c>
      <c r="V10" s="16" t="s">
        <v>27</v>
      </c>
      <c r="W10" s="16" t="s">
        <v>28</v>
      </c>
      <c r="X10" s="16" t="s">
        <v>29</v>
      </c>
      <c r="AB10" s="12">
        <f t="shared" si="0"/>
        <v>0</v>
      </c>
    </row>
    <row r="11" spans="1:28">
      <c r="A11" s="17">
        <v>76479055</v>
      </c>
      <c r="B11" s="16"/>
      <c r="C11" s="16" t="s">
        <v>76</v>
      </c>
      <c r="D11" s="16" t="s">
        <v>88</v>
      </c>
      <c r="E11" s="16" t="s">
        <v>70</v>
      </c>
      <c r="F11" s="16"/>
      <c r="G11" s="16"/>
      <c r="H11" s="16"/>
      <c r="I11" s="16">
        <v>3</v>
      </c>
      <c r="J11" s="16">
        <v>13</v>
      </c>
      <c r="K11" s="16">
        <v>1820</v>
      </c>
      <c r="L11" s="16">
        <v>10</v>
      </c>
      <c r="M11" s="16">
        <v>30</v>
      </c>
      <c r="N11" s="16">
        <v>1901</v>
      </c>
      <c r="O11" s="16"/>
      <c r="P11" s="16"/>
      <c r="Q11" s="16"/>
      <c r="R11" s="16" t="s">
        <v>25</v>
      </c>
      <c r="S11" s="16">
        <v>2317771</v>
      </c>
      <c r="T11" s="16" t="s">
        <v>72</v>
      </c>
      <c r="U11" s="16" t="s">
        <v>26</v>
      </c>
      <c r="V11" s="16" t="s">
        <v>27</v>
      </c>
      <c r="W11" s="16" t="s">
        <v>28</v>
      </c>
      <c r="X11" s="16" t="s">
        <v>29</v>
      </c>
      <c r="AB11" s="12">
        <f t="shared" si="0"/>
        <v>81</v>
      </c>
    </row>
    <row r="12" spans="1:28">
      <c r="A12" s="17">
        <v>76479121</v>
      </c>
      <c r="B12" s="16"/>
      <c r="C12" s="16" t="s">
        <v>76</v>
      </c>
      <c r="D12" s="16" t="s">
        <v>89</v>
      </c>
      <c r="E12" s="16"/>
      <c r="F12" s="16"/>
      <c r="G12" s="16"/>
      <c r="H12" s="16"/>
      <c r="I12" s="16">
        <v>5</v>
      </c>
      <c r="J12" s="16">
        <v>28</v>
      </c>
      <c r="K12" s="16">
        <v>1854</v>
      </c>
      <c r="L12" s="16">
        <v>4</v>
      </c>
      <c r="M12" s="16">
        <v>30</v>
      </c>
      <c r="N12" s="16">
        <v>1909</v>
      </c>
      <c r="O12" s="16"/>
      <c r="P12" s="16"/>
      <c r="Q12" s="16"/>
      <c r="R12" s="16" t="s">
        <v>39</v>
      </c>
      <c r="S12" s="16">
        <v>2317771</v>
      </c>
      <c r="T12" s="16" t="s">
        <v>72</v>
      </c>
      <c r="U12" s="16" t="s">
        <v>26</v>
      </c>
      <c r="V12" s="16" t="s">
        <v>27</v>
      </c>
      <c r="W12" s="16" t="s">
        <v>28</v>
      </c>
      <c r="X12" s="16" t="s">
        <v>29</v>
      </c>
      <c r="AB12" s="12">
        <f t="shared" si="0"/>
        <v>55</v>
      </c>
    </row>
    <row r="13" spans="1:28">
      <c r="A13" s="17">
        <v>76479102</v>
      </c>
      <c r="B13" s="16"/>
      <c r="C13" s="16" t="s">
        <v>76</v>
      </c>
      <c r="D13" s="16" t="s">
        <v>41</v>
      </c>
      <c r="E13" s="16"/>
      <c r="F13" s="16"/>
      <c r="G13" s="16"/>
      <c r="H13" s="16"/>
      <c r="I13" s="16">
        <v>11</v>
      </c>
      <c r="J13" s="16">
        <v>29</v>
      </c>
      <c r="K13" s="16">
        <v>1848</v>
      </c>
      <c r="L13" s="16"/>
      <c r="M13" s="16"/>
      <c r="N13" s="16"/>
      <c r="O13" s="16"/>
      <c r="P13" s="16"/>
      <c r="Q13" s="16"/>
      <c r="R13" s="16" t="s">
        <v>39</v>
      </c>
      <c r="S13" s="16">
        <v>2317771</v>
      </c>
      <c r="T13" s="16" t="s">
        <v>72</v>
      </c>
      <c r="U13" s="16" t="s">
        <v>26</v>
      </c>
      <c r="V13" s="16" t="s">
        <v>27</v>
      </c>
      <c r="W13" s="16" t="s">
        <v>28</v>
      </c>
      <c r="X13" s="16" t="s">
        <v>29</v>
      </c>
      <c r="AB13" s="12">
        <f t="shared" si="0"/>
        <v>-1848</v>
      </c>
    </row>
    <row r="14" spans="1:28">
      <c r="A14" s="17">
        <v>76479006</v>
      </c>
      <c r="B14" s="16"/>
      <c r="C14" s="16" t="s">
        <v>76</v>
      </c>
      <c r="D14" s="16" t="s">
        <v>90</v>
      </c>
      <c r="E14" s="16"/>
      <c r="F14" s="16"/>
      <c r="G14" s="16"/>
      <c r="H14" s="16"/>
      <c r="I14" s="16">
        <v>4</v>
      </c>
      <c r="J14" s="16">
        <v>28</v>
      </c>
      <c r="K14" s="16">
        <v>1782</v>
      </c>
      <c r="L14" s="16">
        <v>1</v>
      </c>
      <c r="M14" s="16">
        <v>26</v>
      </c>
      <c r="N14" s="16">
        <v>1858</v>
      </c>
      <c r="O14" s="16"/>
      <c r="P14" s="16"/>
      <c r="Q14" s="16"/>
      <c r="R14" s="16" t="s">
        <v>25</v>
      </c>
      <c r="S14" s="16">
        <v>2317771</v>
      </c>
      <c r="T14" s="16" t="s">
        <v>72</v>
      </c>
      <c r="U14" s="16" t="s">
        <v>26</v>
      </c>
      <c r="V14" s="16" t="s">
        <v>27</v>
      </c>
      <c r="W14" s="16" t="s">
        <v>28</v>
      </c>
      <c r="X14" s="16" t="s">
        <v>29</v>
      </c>
      <c r="AB14" s="12">
        <f t="shared" si="0"/>
        <v>76</v>
      </c>
    </row>
    <row r="15" spans="1:28">
      <c r="A15" s="17">
        <v>76479093</v>
      </c>
      <c r="B15" s="16"/>
      <c r="C15" s="16" t="s">
        <v>76</v>
      </c>
      <c r="D15" s="16" t="s">
        <v>91</v>
      </c>
      <c r="E15" s="16"/>
      <c r="F15" s="16"/>
      <c r="G15" s="16"/>
      <c r="H15" s="16"/>
      <c r="I15" s="16">
        <v>6</v>
      </c>
      <c r="J15" s="16">
        <v>21</v>
      </c>
      <c r="K15" s="16">
        <v>1811</v>
      </c>
      <c r="L15" s="16">
        <v>9</v>
      </c>
      <c r="M15" s="16">
        <v>6</v>
      </c>
      <c r="N15" s="16">
        <v>1867</v>
      </c>
      <c r="O15" s="16"/>
      <c r="P15" s="16"/>
      <c r="Q15" s="16"/>
      <c r="R15" s="16" t="s">
        <v>39</v>
      </c>
      <c r="S15" s="16">
        <v>2317771</v>
      </c>
      <c r="T15" s="16" t="s">
        <v>72</v>
      </c>
      <c r="U15" s="16" t="s">
        <v>26</v>
      </c>
      <c r="V15" s="16" t="s">
        <v>27</v>
      </c>
      <c r="W15" s="16" t="s">
        <v>28</v>
      </c>
      <c r="X15" s="16" t="s">
        <v>29</v>
      </c>
      <c r="AB15" s="12">
        <f t="shared" si="0"/>
        <v>56</v>
      </c>
    </row>
    <row r="16" spans="1:28">
      <c r="A16" s="17">
        <v>61428245</v>
      </c>
      <c r="B16" s="16"/>
      <c r="C16" s="16" t="s">
        <v>76</v>
      </c>
      <c r="D16" s="16" t="s">
        <v>92</v>
      </c>
      <c r="E16" s="16"/>
      <c r="F16" s="16"/>
      <c r="G16" s="16" t="s">
        <v>93</v>
      </c>
      <c r="H16" s="16"/>
      <c r="I16" s="16">
        <v>7</v>
      </c>
      <c r="J16" s="16">
        <v>21</v>
      </c>
      <c r="K16" s="16">
        <v>1782</v>
      </c>
      <c r="L16" s="16">
        <v>8</v>
      </c>
      <c r="M16" s="16">
        <v>28</v>
      </c>
      <c r="N16" s="16">
        <v>1838</v>
      </c>
      <c r="O16" s="16"/>
      <c r="P16" s="16"/>
      <c r="Q16" s="16"/>
      <c r="R16" s="16" t="s">
        <v>25</v>
      </c>
      <c r="S16" s="16">
        <v>2317771</v>
      </c>
      <c r="T16" s="16" t="s">
        <v>72</v>
      </c>
      <c r="U16" s="16" t="s">
        <v>26</v>
      </c>
      <c r="V16" s="16" t="s">
        <v>27</v>
      </c>
      <c r="W16" s="16" t="s">
        <v>28</v>
      </c>
      <c r="X16" s="16" t="s">
        <v>29</v>
      </c>
      <c r="AB16" s="12">
        <f t="shared" si="0"/>
        <v>56</v>
      </c>
    </row>
    <row r="17" spans="1:28">
      <c r="A17" s="17">
        <v>76479394</v>
      </c>
      <c r="B17" s="16"/>
      <c r="C17" s="16" t="s">
        <v>94</v>
      </c>
      <c r="D17" s="16" t="s">
        <v>44</v>
      </c>
      <c r="E17" s="16" t="s">
        <v>92</v>
      </c>
      <c r="F17" s="16"/>
      <c r="G17" s="16" t="s">
        <v>76</v>
      </c>
      <c r="H17" s="16"/>
      <c r="I17" s="16">
        <v>3</v>
      </c>
      <c r="J17" s="16">
        <v>29</v>
      </c>
      <c r="K17" s="16">
        <v>1852</v>
      </c>
      <c r="L17" s="16">
        <v>9</v>
      </c>
      <c r="M17" s="16">
        <v>13</v>
      </c>
      <c r="N17" s="16">
        <v>1920</v>
      </c>
      <c r="O17" s="16"/>
      <c r="P17" s="16"/>
      <c r="Q17" s="16"/>
      <c r="R17" s="16" t="s">
        <v>39</v>
      </c>
      <c r="S17" s="16">
        <v>2317771</v>
      </c>
      <c r="T17" s="16" t="s">
        <v>72</v>
      </c>
      <c r="U17" s="16" t="s">
        <v>26</v>
      </c>
      <c r="V17" s="16" t="s">
        <v>27</v>
      </c>
      <c r="W17" s="16" t="s">
        <v>28</v>
      </c>
      <c r="X17" s="16" t="s">
        <v>29</v>
      </c>
      <c r="AB17" s="12">
        <f t="shared" si="0"/>
        <v>68</v>
      </c>
    </row>
    <row r="18" spans="1:28">
      <c r="A18" s="17">
        <v>76479380</v>
      </c>
      <c r="B18" s="16"/>
      <c r="C18" s="16" t="s">
        <v>94</v>
      </c>
      <c r="D18" s="16" t="s">
        <v>95</v>
      </c>
      <c r="E18" s="16" t="s">
        <v>96</v>
      </c>
      <c r="F18" s="16"/>
      <c r="G18" s="16"/>
      <c r="H18" s="16"/>
      <c r="I18" s="16">
        <v>3</v>
      </c>
      <c r="J18" s="16">
        <v>25</v>
      </c>
      <c r="K18" s="16">
        <v>1852</v>
      </c>
      <c r="L18" s="16">
        <v>1</v>
      </c>
      <c r="M18" s="16">
        <v>18</v>
      </c>
      <c r="N18" s="16">
        <v>1919</v>
      </c>
      <c r="O18" s="16"/>
      <c r="P18" s="16"/>
      <c r="Q18" s="16"/>
      <c r="R18" s="16" t="s">
        <v>39</v>
      </c>
      <c r="S18" s="16">
        <v>2317771</v>
      </c>
      <c r="T18" s="16" t="s">
        <v>72</v>
      </c>
      <c r="U18" s="16" t="s">
        <v>26</v>
      </c>
      <c r="V18" s="16" t="s">
        <v>27</v>
      </c>
      <c r="W18" s="16" t="s">
        <v>28</v>
      </c>
      <c r="X18" s="16" t="s">
        <v>29</v>
      </c>
      <c r="AB18" s="12">
        <f t="shared" si="0"/>
        <v>67</v>
      </c>
    </row>
    <row r="19" spans="1:28">
      <c r="A19" s="17">
        <v>76479263</v>
      </c>
      <c r="B19" s="16"/>
      <c r="C19" s="16" t="s">
        <v>97</v>
      </c>
      <c r="D19" s="16" t="s">
        <v>40</v>
      </c>
      <c r="E19" s="16"/>
      <c r="F19" s="16"/>
      <c r="G19" s="16" t="s">
        <v>107</v>
      </c>
      <c r="H19" s="16"/>
      <c r="I19" s="16">
        <v>1</v>
      </c>
      <c r="J19" s="16">
        <v>15</v>
      </c>
      <c r="K19" s="16">
        <v>1821</v>
      </c>
      <c r="L19" s="16">
        <v>11</v>
      </c>
      <c r="M19" s="16">
        <v>20</v>
      </c>
      <c r="N19" s="16">
        <v>1896</v>
      </c>
      <c r="O19" s="16"/>
      <c r="P19" s="16"/>
      <c r="Q19" s="16"/>
      <c r="R19" s="16" t="s">
        <v>39</v>
      </c>
      <c r="S19" s="16">
        <v>2317771</v>
      </c>
      <c r="T19" s="16" t="s">
        <v>72</v>
      </c>
      <c r="U19" s="16" t="s">
        <v>26</v>
      </c>
      <c r="V19" s="16" t="s">
        <v>27</v>
      </c>
      <c r="W19" s="16" t="s">
        <v>28</v>
      </c>
      <c r="X19" s="16" t="s">
        <v>29</v>
      </c>
      <c r="AB19" s="12">
        <f t="shared" si="0"/>
        <v>75</v>
      </c>
    </row>
    <row r="20" spans="1:28">
      <c r="A20" s="17">
        <v>76479257</v>
      </c>
      <c r="B20" s="16"/>
      <c r="C20" s="16" t="s">
        <v>97</v>
      </c>
      <c r="D20" s="16" t="s">
        <v>137</v>
      </c>
      <c r="E20" s="16" t="s">
        <v>98</v>
      </c>
      <c r="F20" s="16"/>
      <c r="G20" s="16"/>
      <c r="H20" s="16"/>
      <c r="I20" s="16"/>
      <c r="J20" s="16"/>
      <c r="K20" s="16">
        <v>1821</v>
      </c>
      <c r="L20" s="16">
        <v>10</v>
      </c>
      <c r="M20" s="16">
        <v>10</v>
      </c>
      <c r="N20" s="16">
        <v>1897</v>
      </c>
      <c r="O20" s="16"/>
      <c r="P20" s="16"/>
      <c r="Q20" s="16"/>
      <c r="R20" s="16" t="s">
        <v>39</v>
      </c>
      <c r="S20" s="16">
        <v>2317771</v>
      </c>
      <c r="T20" s="16" t="s">
        <v>72</v>
      </c>
      <c r="U20" s="16" t="s">
        <v>26</v>
      </c>
      <c r="V20" s="16" t="s">
        <v>27</v>
      </c>
      <c r="W20" s="16" t="s">
        <v>28</v>
      </c>
      <c r="X20" s="16" t="s">
        <v>29</v>
      </c>
      <c r="AB20" s="12">
        <f t="shared" si="0"/>
        <v>76</v>
      </c>
    </row>
    <row r="21" spans="1:28">
      <c r="A21" s="17">
        <v>76479430</v>
      </c>
      <c r="B21" s="16"/>
      <c r="C21" s="16" t="s">
        <v>99</v>
      </c>
      <c r="D21" s="16" t="s">
        <v>100</v>
      </c>
      <c r="E21" s="16" t="s">
        <v>36</v>
      </c>
      <c r="F21" s="16"/>
      <c r="G21" s="16"/>
      <c r="H21" s="16"/>
      <c r="I21" s="16">
        <v>5</v>
      </c>
      <c r="J21" s="16">
        <v>17</v>
      </c>
      <c r="K21" s="16">
        <v>1901</v>
      </c>
      <c r="L21" s="16">
        <v>11</v>
      </c>
      <c r="M21" s="16">
        <v>8</v>
      </c>
      <c r="N21" s="16">
        <v>1906</v>
      </c>
      <c r="O21" s="16"/>
      <c r="P21" s="16"/>
      <c r="Q21" s="16"/>
      <c r="R21" s="16" t="s">
        <v>39</v>
      </c>
      <c r="S21" s="16">
        <v>2317771</v>
      </c>
      <c r="T21" s="16" t="s">
        <v>72</v>
      </c>
      <c r="U21" s="16" t="s">
        <v>26</v>
      </c>
      <c r="V21" s="16" t="s">
        <v>27</v>
      </c>
      <c r="W21" s="16" t="s">
        <v>28</v>
      </c>
      <c r="X21" s="16" t="s">
        <v>29</v>
      </c>
      <c r="AB21" s="12">
        <f t="shared" si="0"/>
        <v>5</v>
      </c>
    </row>
    <row r="22" spans="1:28">
      <c r="A22" s="17">
        <v>76479419</v>
      </c>
      <c r="B22" s="16"/>
      <c r="C22" s="16" t="s">
        <v>99</v>
      </c>
      <c r="D22" s="16" t="s">
        <v>101</v>
      </c>
      <c r="E22" s="16" t="s">
        <v>38</v>
      </c>
      <c r="F22" s="16"/>
      <c r="G22" s="16"/>
      <c r="H22" s="16"/>
      <c r="I22" s="16">
        <v>8</v>
      </c>
      <c r="J22" s="16">
        <v>26</v>
      </c>
      <c r="K22" s="16">
        <v>1898</v>
      </c>
      <c r="L22" s="16">
        <v>8</v>
      </c>
      <c r="M22" s="16">
        <v>11</v>
      </c>
      <c r="N22" s="16">
        <v>1899</v>
      </c>
      <c r="O22" s="16"/>
      <c r="P22" s="16"/>
      <c r="Q22" s="16"/>
      <c r="R22" s="16" t="s">
        <v>39</v>
      </c>
      <c r="S22" s="16">
        <v>2317771</v>
      </c>
      <c r="T22" s="16" t="s">
        <v>72</v>
      </c>
      <c r="U22" s="16" t="s">
        <v>26</v>
      </c>
      <c r="V22" s="16" t="s">
        <v>27</v>
      </c>
      <c r="W22" s="16" t="s">
        <v>28</v>
      </c>
      <c r="X22" s="16" t="s">
        <v>29</v>
      </c>
      <c r="AB22" s="12">
        <f t="shared" si="0"/>
        <v>1</v>
      </c>
    </row>
    <row r="23" spans="1:28">
      <c r="A23" s="17">
        <v>76479343</v>
      </c>
      <c r="B23" s="16"/>
      <c r="C23" s="16" t="s">
        <v>102</v>
      </c>
      <c r="D23" s="16" t="s">
        <v>142</v>
      </c>
      <c r="E23" s="16" t="s">
        <v>143</v>
      </c>
      <c r="F23" s="16"/>
      <c r="G23" s="16"/>
      <c r="H23" s="16" t="s">
        <v>103</v>
      </c>
      <c r="I23" s="16">
        <v>9</v>
      </c>
      <c r="J23" s="16">
        <v>28</v>
      </c>
      <c r="K23" s="16">
        <v>1866</v>
      </c>
      <c r="L23" s="16">
        <v>10</v>
      </c>
      <c r="M23" s="16">
        <v>13</v>
      </c>
      <c r="N23" s="16">
        <v>1866</v>
      </c>
      <c r="O23" s="16"/>
      <c r="P23" s="16"/>
      <c r="Q23" s="16"/>
      <c r="R23" s="16" t="s">
        <v>39</v>
      </c>
      <c r="S23" s="16">
        <v>2317771</v>
      </c>
      <c r="T23" s="16" t="s">
        <v>72</v>
      </c>
      <c r="U23" s="16" t="s">
        <v>26</v>
      </c>
      <c r="V23" s="16" t="s">
        <v>27</v>
      </c>
      <c r="W23" s="16" t="s">
        <v>28</v>
      </c>
      <c r="X23" s="16" t="s">
        <v>29</v>
      </c>
      <c r="AB23" s="12">
        <f t="shared" si="0"/>
        <v>0</v>
      </c>
    </row>
    <row r="24" spans="1:28">
      <c r="A24" s="17">
        <v>76479336</v>
      </c>
      <c r="B24" s="16"/>
      <c r="C24" s="16" t="s">
        <v>102</v>
      </c>
      <c r="D24" s="16" t="s">
        <v>75</v>
      </c>
      <c r="E24" s="16" t="s">
        <v>104</v>
      </c>
      <c r="F24" s="16"/>
      <c r="G24" s="16"/>
      <c r="H24" s="16"/>
      <c r="I24" s="16">
        <v>2</v>
      </c>
      <c r="J24" s="16">
        <v>27</v>
      </c>
      <c r="K24" s="16">
        <v>1862</v>
      </c>
      <c r="L24" s="16">
        <v>3</v>
      </c>
      <c r="M24" s="16">
        <v>2</v>
      </c>
      <c r="N24" s="16">
        <v>1862</v>
      </c>
      <c r="O24" s="16"/>
      <c r="P24" s="16"/>
      <c r="Q24" s="16"/>
      <c r="R24" s="16" t="s">
        <v>39</v>
      </c>
      <c r="S24" s="16">
        <v>2317771</v>
      </c>
      <c r="T24" s="16" t="s">
        <v>72</v>
      </c>
      <c r="U24" s="16" t="s">
        <v>26</v>
      </c>
      <c r="V24" s="16" t="s">
        <v>27</v>
      </c>
      <c r="W24" s="16" t="s">
        <v>28</v>
      </c>
      <c r="X24" s="16" t="s">
        <v>29</v>
      </c>
      <c r="AB24" s="12">
        <f t="shared" si="0"/>
        <v>0</v>
      </c>
    </row>
    <row r="25" spans="1:28">
      <c r="A25" s="17">
        <v>76479319</v>
      </c>
      <c r="B25" s="16"/>
      <c r="C25" s="16" t="s">
        <v>102</v>
      </c>
      <c r="D25" s="16" t="s">
        <v>105</v>
      </c>
      <c r="E25" s="16" t="s">
        <v>143</v>
      </c>
      <c r="F25" s="16"/>
      <c r="G25" s="16"/>
      <c r="H25" s="16"/>
      <c r="I25" s="16"/>
      <c r="J25" s="16"/>
      <c r="K25" s="16">
        <v>1840</v>
      </c>
      <c r="L25" s="16">
        <v>12</v>
      </c>
      <c r="M25" s="16">
        <v>10</v>
      </c>
      <c r="N25" s="16">
        <v>1883</v>
      </c>
      <c r="O25" s="16"/>
      <c r="P25" s="16"/>
      <c r="Q25" s="16"/>
      <c r="R25" s="16" t="s">
        <v>39</v>
      </c>
      <c r="S25" s="16">
        <v>2317771</v>
      </c>
      <c r="T25" s="16" t="s">
        <v>72</v>
      </c>
      <c r="U25" s="16" t="s">
        <v>26</v>
      </c>
      <c r="V25" s="16" t="s">
        <v>27</v>
      </c>
      <c r="W25" s="16" t="s">
        <v>28</v>
      </c>
      <c r="X25" s="16" t="s">
        <v>29</v>
      </c>
      <c r="AB25" s="12">
        <f t="shared" si="0"/>
        <v>43</v>
      </c>
    </row>
    <row r="26" spans="1:28">
      <c r="A26" s="17">
        <v>76479329</v>
      </c>
      <c r="B26" s="16"/>
      <c r="C26" s="16" t="s">
        <v>102</v>
      </c>
      <c r="D26" s="16" t="s">
        <v>67</v>
      </c>
      <c r="E26" s="16" t="s">
        <v>144</v>
      </c>
      <c r="F26" s="16"/>
      <c r="G26" s="16" t="s">
        <v>86</v>
      </c>
      <c r="H26" s="16"/>
      <c r="I26" s="16">
        <v>9</v>
      </c>
      <c r="J26" s="16">
        <v>27</v>
      </c>
      <c r="K26" s="16">
        <v>1843</v>
      </c>
      <c r="L26" s="16">
        <v>4</v>
      </c>
      <c r="M26" s="16">
        <v>3</v>
      </c>
      <c r="N26" s="16">
        <v>1918</v>
      </c>
      <c r="O26" s="16"/>
      <c r="P26" s="16"/>
      <c r="Q26" s="16"/>
      <c r="R26" s="16" t="s">
        <v>39</v>
      </c>
      <c r="S26" s="16">
        <v>2317771</v>
      </c>
      <c r="T26" s="16" t="s">
        <v>72</v>
      </c>
      <c r="U26" s="16" t="s">
        <v>26</v>
      </c>
      <c r="V26" s="16" t="s">
        <v>27</v>
      </c>
      <c r="W26" s="16" t="s">
        <v>28</v>
      </c>
      <c r="X26" s="16" t="s">
        <v>29</v>
      </c>
      <c r="AB26" s="12">
        <f t="shared" si="0"/>
        <v>75</v>
      </c>
    </row>
    <row r="27" spans="1:28">
      <c r="A27" s="17">
        <v>76479359</v>
      </c>
      <c r="B27" s="16"/>
      <c r="C27" s="16" t="s">
        <v>106</v>
      </c>
      <c r="D27" s="16" t="s">
        <v>37</v>
      </c>
      <c r="E27" s="16" t="s">
        <v>141</v>
      </c>
      <c r="F27" s="16"/>
      <c r="G27" s="16"/>
      <c r="H27" s="16"/>
      <c r="I27" s="16">
        <v>5</v>
      </c>
      <c r="J27" s="16">
        <v>1</v>
      </c>
      <c r="K27" s="16">
        <v>1807</v>
      </c>
      <c r="L27" s="16">
        <v>7</v>
      </c>
      <c r="M27" s="16">
        <v>20</v>
      </c>
      <c r="N27" s="16">
        <v>1885</v>
      </c>
      <c r="O27" s="16"/>
      <c r="P27" s="16"/>
      <c r="Q27" s="16"/>
      <c r="R27" s="16" t="s">
        <v>39</v>
      </c>
      <c r="S27" s="16">
        <v>2317771</v>
      </c>
      <c r="T27" s="16" t="s">
        <v>72</v>
      </c>
      <c r="U27" s="16" t="s">
        <v>26</v>
      </c>
      <c r="V27" s="16" t="s">
        <v>27</v>
      </c>
      <c r="W27" s="16" t="s">
        <v>28</v>
      </c>
      <c r="X27" s="16" t="s">
        <v>29</v>
      </c>
      <c r="AB27" s="12">
        <f t="shared" si="0"/>
        <v>78</v>
      </c>
    </row>
    <row r="28" spans="1:28">
      <c r="A28" s="17">
        <v>76479228</v>
      </c>
      <c r="B28" s="16"/>
      <c r="C28" s="16" t="s">
        <v>107</v>
      </c>
      <c r="D28" s="16" t="s">
        <v>108</v>
      </c>
      <c r="E28" s="16"/>
      <c r="F28" s="16"/>
      <c r="G28" s="16"/>
      <c r="H28" s="16"/>
      <c r="I28" s="16">
        <v>8</v>
      </c>
      <c r="J28" s="16">
        <v>12</v>
      </c>
      <c r="K28" s="16">
        <v>1789</v>
      </c>
      <c r="L28" s="16">
        <v>8</v>
      </c>
      <c r="M28" s="16">
        <v>11</v>
      </c>
      <c r="N28" s="16">
        <v>1867</v>
      </c>
      <c r="O28" s="16"/>
      <c r="P28" s="16"/>
      <c r="Q28" s="16"/>
      <c r="R28" s="16" t="s">
        <v>39</v>
      </c>
      <c r="S28" s="16">
        <v>2317771</v>
      </c>
      <c r="T28" s="16" t="s">
        <v>72</v>
      </c>
      <c r="U28" s="16" t="s">
        <v>26</v>
      </c>
      <c r="V28" s="16" t="s">
        <v>27</v>
      </c>
      <c r="W28" s="16" t="s">
        <v>28</v>
      </c>
      <c r="X28" s="16" t="s">
        <v>29</v>
      </c>
      <c r="AB28" s="12">
        <f t="shared" si="0"/>
        <v>78</v>
      </c>
    </row>
    <row r="29" spans="1:28">
      <c r="A29" s="17">
        <v>76479217</v>
      </c>
      <c r="B29" s="16"/>
      <c r="C29" s="16" t="s">
        <v>107</v>
      </c>
      <c r="D29" s="16" t="s">
        <v>71</v>
      </c>
      <c r="E29" s="16"/>
      <c r="F29" s="16"/>
      <c r="G29" s="16" t="s">
        <v>46</v>
      </c>
      <c r="H29" s="16"/>
      <c r="I29" s="16">
        <v>1</v>
      </c>
      <c r="J29" s="16">
        <v>27</v>
      </c>
      <c r="K29" s="16">
        <v>1792</v>
      </c>
      <c r="L29" s="16">
        <v>5</v>
      </c>
      <c r="M29" s="16">
        <v>18</v>
      </c>
      <c r="N29" s="16">
        <v>1872</v>
      </c>
      <c r="O29" s="16"/>
      <c r="P29" s="16"/>
      <c r="Q29" s="16"/>
      <c r="R29" s="16" t="s">
        <v>39</v>
      </c>
      <c r="S29" s="16">
        <v>2317771</v>
      </c>
      <c r="T29" s="16" t="s">
        <v>72</v>
      </c>
      <c r="U29" s="16" t="s">
        <v>26</v>
      </c>
      <c r="V29" s="16" t="s">
        <v>27</v>
      </c>
      <c r="W29" s="16" t="s">
        <v>28</v>
      </c>
      <c r="X29" s="16" t="s">
        <v>29</v>
      </c>
      <c r="AB29" s="12">
        <f t="shared" si="0"/>
        <v>80</v>
      </c>
    </row>
    <row r="30" spans="1:28">
      <c r="A30" s="17">
        <v>76479649</v>
      </c>
      <c r="B30" s="16"/>
      <c r="C30" s="16" t="s">
        <v>109</v>
      </c>
      <c r="D30" s="16" t="s">
        <v>110</v>
      </c>
      <c r="E30" s="16"/>
      <c r="F30" s="16"/>
      <c r="G30" s="16"/>
      <c r="H30" s="16"/>
      <c r="I30" s="16">
        <v>11</v>
      </c>
      <c r="J30" s="16">
        <v>21</v>
      </c>
      <c r="K30" s="16">
        <v>1803</v>
      </c>
      <c r="L30" s="16">
        <v>7</v>
      </c>
      <c r="M30" s="16"/>
      <c r="N30" s="16">
        <v>1889</v>
      </c>
      <c r="O30" s="16"/>
      <c r="P30" s="16"/>
      <c r="Q30" s="16"/>
      <c r="R30" s="16" t="s">
        <v>25</v>
      </c>
      <c r="S30" s="16">
        <v>2317771</v>
      </c>
      <c r="T30" s="16" t="s">
        <v>72</v>
      </c>
      <c r="U30" s="16" t="s">
        <v>26</v>
      </c>
      <c r="V30" s="16" t="s">
        <v>27</v>
      </c>
      <c r="W30" s="16" t="s">
        <v>28</v>
      </c>
      <c r="X30" s="16" t="s">
        <v>29</v>
      </c>
      <c r="AB30" s="12">
        <f t="shared" si="0"/>
        <v>86</v>
      </c>
    </row>
    <row r="31" spans="1:28">
      <c r="A31" s="17">
        <v>76479628</v>
      </c>
      <c r="B31" s="16"/>
      <c r="C31" s="16" t="s">
        <v>109</v>
      </c>
      <c r="D31" s="16" t="s">
        <v>111</v>
      </c>
      <c r="E31" s="16"/>
      <c r="F31" s="16"/>
      <c r="G31" s="16" t="s">
        <v>76</v>
      </c>
      <c r="H31" s="16"/>
      <c r="I31" s="16">
        <v>2</v>
      </c>
      <c r="J31" s="16">
        <v>25</v>
      </c>
      <c r="K31" s="16">
        <v>1807</v>
      </c>
      <c r="L31" s="16">
        <v>12</v>
      </c>
      <c r="M31" s="16">
        <v>12</v>
      </c>
      <c r="N31" s="16">
        <v>1871</v>
      </c>
      <c r="O31" s="16"/>
      <c r="P31" s="16"/>
      <c r="Q31" s="16"/>
      <c r="R31" s="16" t="s">
        <v>25</v>
      </c>
      <c r="S31" s="16">
        <v>2317771</v>
      </c>
      <c r="T31" s="16" t="s">
        <v>72</v>
      </c>
      <c r="U31" s="16" t="s">
        <v>26</v>
      </c>
      <c r="V31" s="16" t="s">
        <v>27</v>
      </c>
      <c r="W31" s="16" t="s">
        <v>28</v>
      </c>
      <c r="X31" s="16" t="s">
        <v>29</v>
      </c>
      <c r="AB31" s="12">
        <f t="shared" si="0"/>
        <v>64</v>
      </c>
    </row>
    <row r="32" spans="1:28">
      <c r="A32" s="17">
        <v>76479693</v>
      </c>
      <c r="B32" s="16"/>
      <c r="C32" s="16" t="s">
        <v>112</v>
      </c>
      <c r="D32" s="16" t="s">
        <v>30</v>
      </c>
      <c r="E32" s="16" t="s">
        <v>134</v>
      </c>
      <c r="F32" s="16"/>
      <c r="G32" s="16"/>
      <c r="H32" s="16"/>
      <c r="I32" s="16">
        <v>6</v>
      </c>
      <c r="J32" s="16">
        <v>23</v>
      </c>
      <c r="K32" s="16">
        <v>1861</v>
      </c>
      <c r="L32" s="16">
        <v>7</v>
      </c>
      <c r="M32" s="16">
        <v>11</v>
      </c>
      <c r="N32" s="16">
        <v>1865</v>
      </c>
      <c r="O32" s="16"/>
      <c r="P32" s="16"/>
      <c r="Q32" s="16"/>
      <c r="R32" s="16" t="s">
        <v>25</v>
      </c>
      <c r="S32" s="16">
        <v>2317771</v>
      </c>
      <c r="T32" s="16" t="s">
        <v>72</v>
      </c>
      <c r="U32" s="16" t="s">
        <v>26</v>
      </c>
      <c r="V32" s="16" t="s">
        <v>27</v>
      </c>
      <c r="W32" s="16" t="s">
        <v>28</v>
      </c>
      <c r="X32" s="16" t="s">
        <v>29</v>
      </c>
      <c r="AB32" s="12">
        <f t="shared" ref="AB32:AB55" si="1">N32-K32</f>
        <v>4</v>
      </c>
    </row>
    <row r="33" spans="1:28">
      <c r="A33" s="17">
        <v>76479680</v>
      </c>
      <c r="B33" s="16"/>
      <c r="C33" s="16" t="s">
        <v>112</v>
      </c>
      <c r="D33" s="16" t="s">
        <v>44</v>
      </c>
      <c r="E33" s="16" t="s">
        <v>24</v>
      </c>
      <c r="F33" s="16"/>
      <c r="G33" s="16" t="s">
        <v>132</v>
      </c>
      <c r="H33" s="16"/>
      <c r="I33" s="16">
        <v>3</v>
      </c>
      <c r="J33" s="16">
        <v>4</v>
      </c>
      <c r="K33" s="16">
        <v>1844</v>
      </c>
      <c r="L33" s="16">
        <v>12</v>
      </c>
      <c r="M33" s="16">
        <v>31</v>
      </c>
      <c r="N33" s="16">
        <v>1906</v>
      </c>
      <c r="O33" s="16"/>
      <c r="P33" s="16"/>
      <c r="Q33" s="16"/>
      <c r="R33" s="16" t="s">
        <v>25</v>
      </c>
      <c r="S33" s="16">
        <v>2317771</v>
      </c>
      <c r="T33" s="16" t="s">
        <v>72</v>
      </c>
      <c r="U33" s="16" t="s">
        <v>26</v>
      </c>
      <c r="V33" s="16" t="s">
        <v>27</v>
      </c>
      <c r="W33" s="16" t="s">
        <v>28</v>
      </c>
      <c r="X33" s="16" t="s">
        <v>29</v>
      </c>
      <c r="AB33" s="12">
        <f t="shared" si="1"/>
        <v>62</v>
      </c>
    </row>
    <row r="34" spans="1:28">
      <c r="A34" s="17">
        <v>76479442</v>
      </c>
      <c r="B34" s="16"/>
      <c r="C34" s="16" t="s">
        <v>112</v>
      </c>
      <c r="D34" s="16" t="s">
        <v>113</v>
      </c>
      <c r="E34" s="16" t="s">
        <v>35</v>
      </c>
      <c r="F34" s="16"/>
      <c r="G34" s="16" t="s">
        <v>127</v>
      </c>
      <c r="H34" s="16"/>
      <c r="I34" s="16"/>
      <c r="J34" s="16"/>
      <c r="K34" s="16">
        <v>1827</v>
      </c>
      <c r="L34" s="16">
        <v>9</v>
      </c>
      <c r="M34" s="16">
        <v>12</v>
      </c>
      <c r="N34" s="16">
        <v>1865</v>
      </c>
      <c r="O34" s="16"/>
      <c r="P34" s="16"/>
      <c r="Q34" s="16"/>
      <c r="R34" s="16" t="s">
        <v>25</v>
      </c>
      <c r="S34" s="16">
        <v>2317771</v>
      </c>
      <c r="T34" s="16" t="s">
        <v>72</v>
      </c>
      <c r="U34" s="16" t="s">
        <v>26</v>
      </c>
      <c r="V34" s="16" t="s">
        <v>27</v>
      </c>
      <c r="W34" s="16" t="s">
        <v>28</v>
      </c>
      <c r="X34" s="16" t="s">
        <v>29</v>
      </c>
      <c r="AB34" s="12">
        <f t="shared" si="1"/>
        <v>38</v>
      </c>
    </row>
    <row r="35" spans="1:28">
      <c r="A35" s="17">
        <v>76479671</v>
      </c>
      <c r="B35" s="16"/>
      <c r="C35" s="16" t="s">
        <v>112</v>
      </c>
      <c r="D35" s="16" t="s">
        <v>45</v>
      </c>
      <c r="E35" s="16" t="s">
        <v>131</v>
      </c>
      <c r="F35" s="16"/>
      <c r="G35" s="16"/>
      <c r="H35" s="16"/>
      <c r="I35" s="16">
        <v>8</v>
      </c>
      <c r="J35" s="16">
        <v>11</v>
      </c>
      <c r="K35" s="16">
        <v>1841</v>
      </c>
      <c r="L35" s="16">
        <v>4</v>
      </c>
      <c r="M35" s="16">
        <v>20</v>
      </c>
      <c r="N35" s="16">
        <v>1922</v>
      </c>
      <c r="O35" s="16"/>
      <c r="P35" s="16"/>
      <c r="Q35" s="16"/>
      <c r="R35" s="16" t="s">
        <v>25</v>
      </c>
      <c r="S35" s="16">
        <v>2317771</v>
      </c>
      <c r="T35" s="16" t="s">
        <v>72</v>
      </c>
      <c r="U35" s="16" t="s">
        <v>26</v>
      </c>
      <c r="V35" s="16" t="s">
        <v>27</v>
      </c>
      <c r="W35" s="16" t="s">
        <v>28</v>
      </c>
      <c r="X35" s="16" t="s">
        <v>29</v>
      </c>
      <c r="AB35" s="12">
        <f t="shared" si="1"/>
        <v>81</v>
      </c>
    </row>
    <row r="36" spans="1:28">
      <c r="A36" s="17">
        <v>76479725</v>
      </c>
      <c r="B36" s="16"/>
      <c r="C36" s="16" t="s">
        <v>112</v>
      </c>
      <c r="D36" s="16" t="s">
        <v>114</v>
      </c>
      <c r="E36" s="16" t="s">
        <v>71</v>
      </c>
      <c r="F36" s="16"/>
      <c r="G36" s="16" t="s">
        <v>150</v>
      </c>
      <c r="H36" s="16"/>
      <c r="I36" s="16"/>
      <c r="J36" s="16"/>
      <c r="K36" s="16">
        <v>1828</v>
      </c>
      <c r="L36" s="16">
        <v>2</v>
      </c>
      <c r="M36" s="16">
        <v>28</v>
      </c>
      <c r="N36" s="16">
        <v>1862</v>
      </c>
      <c r="O36" s="16"/>
      <c r="P36" s="16"/>
      <c r="Q36" s="16"/>
      <c r="R36" s="16" t="s">
        <v>25</v>
      </c>
      <c r="S36" s="16">
        <v>2317771</v>
      </c>
      <c r="T36" s="16" t="s">
        <v>72</v>
      </c>
      <c r="U36" s="16" t="s">
        <v>26</v>
      </c>
      <c r="V36" s="16" t="s">
        <v>27</v>
      </c>
      <c r="W36" s="16" t="s">
        <v>28</v>
      </c>
      <c r="X36" s="16" t="s">
        <v>29</v>
      </c>
      <c r="AB36" s="12">
        <f t="shared" si="1"/>
        <v>34</v>
      </c>
    </row>
    <row r="37" spans="1:28">
      <c r="A37" s="17">
        <v>76479709</v>
      </c>
      <c r="B37" s="16"/>
      <c r="C37" s="16" t="s">
        <v>112</v>
      </c>
      <c r="D37" s="16" t="s">
        <v>33</v>
      </c>
      <c r="E37" s="16" t="s">
        <v>133</v>
      </c>
      <c r="F37" s="16"/>
      <c r="G37" s="16"/>
      <c r="H37" s="16"/>
      <c r="I37" s="16">
        <v>12</v>
      </c>
      <c r="J37" s="16">
        <v>16</v>
      </c>
      <c r="K37" s="16">
        <v>1826</v>
      </c>
      <c r="L37" s="16">
        <v>10</v>
      </c>
      <c r="M37" s="16">
        <v>17</v>
      </c>
      <c r="N37" s="16">
        <v>1867</v>
      </c>
      <c r="O37" s="16"/>
      <c r="P37" s="16"/>
      <c r="Q37" s="16"/>
      <c r="R37" s="16" t="s">
        <v>25</v>
      </c>
      <c r="S37" s="16">
        <v>2317771</v>
      </c>
      <c r="T37" s="16" t="s">
        <v>72</v>
      </c>
      <c r="U37" s="16" t="s">
        <v>26</v>
      </c>
      <c r="V37" s="16" t="s">
        <v>27</v>
      </c>
      <c r="W37" s="16" t="s">
        <v>28</v>
      </c>
      <c r="X37" s="16" t="s">
        <v>29</v>
      </c>
      <c r="AB37" s="12">
        <f t="shared" si="1"/>
        <v>41</v>
      </c>
    </row>
    <row r="38" spans="1:28">
      <c r="A38" s="17">
        <v>76479752</v>
      </c>
      <c r="B38" s="16"/>
      <c r="C38" s="16" t="s">
        <v>69</v>
      </c>
      <c r="D38" s="16" t="s">
        <v>68</v>
      </c>
      <c r="E38" s="16" t="s">
        <v>36</v>
      </c>
      <c r="F38" s="16"/>
      <c r="G38" s="16"/>
      <c r="H38" s="16"/>
      <c r="I38" s="16"/>
      <c r="J38" s="16"/>
      <c r="K38" s="16">
        <v>1857</v>
      </c>
      <c r="L38" s="16">
        <v>4</v>
      </c>
      <c r="M38" s="16">
        <v>26</v>
      </c>
      <c r="N38" s="16">
        <v>1863</v>
      </c>
      <c r="O38" s="16"/>
      <c r="P38" s="16"/>
      <c r="Q38" s="16"/>
      <c r="R38" s="16" t="s">
        <v>39</v>
      </c>
      <c r="S38" s="16">
        <v>2317771</v>
      </c>
      <c r="T38" s="16" t="s">
        <v>72</v>
      </c>
      <c r="U38" s="16" t="s">
        <v>26</v>
      </c>
      <c r="V38" s="16" t="s">
        <v>27</v>
      </c>
      <c r="W38" s="16" t="s">
        <v>28</v>
      </c>
      <c r="X38" s="16" t="s">
        <v>29</v>
      </c>
      <c r="AB38" s="12">
        <f t="shared" si="1"/>
        <v>6</v>
      </c>
    </row>
    <row r="39" spans="1:28">
      <c r="A39" s="17">
        <v>76479736</v>
      </c>
      <c r="B39" s="16"/>
      <c r="C39" s="16" t="s">
        <v>69</v>
      </c>
      <c r="D39" s="16" t="s">
        <v>66</v>
      </c>
      <c r="E39" s="16"/>
      <c r="F39" s="16"/>
      <c r="G39" s="16"/>
      <c r="H39" s="16"/>
      <c r="I39" s="16"/>
      <c r="J39" s="16"/>
      <c r="K39" s="16">
        <v>1871</v>
      </c>
      <c r="L39" s="16">
        <v>8</v>
      </c>
      <c r="M39" s="16">
        <v>29</v>
      </c>
      <c r="N39" s="16">
        <v>1871</v>
      </c>
      <c r="O39" s="16"/>
      <c r="P39" s="16"/>
      <c r="Q39" s="16"/>
      <c r="R39" s="16" t="s">
        <v>39</v>
      </c>
      <c r="S39" s="16">
        <v>2317771</v>
      </c>
      <c r="T39" s="16" t="s">
        <v>72</v>
      </c>
      <c r="U39" s="16" t="s">
        <v>26</v>
      </c>
      <c r="V39" s="16" t="s">
        <v>27</v>
      </c>
      <c r="W39" s="16" t="s">
        <v>28</v>
      </c>
      <c r="X39" s="16" t="s">
        <v>29</v>
      </c>
      <c r="AB39" s="12">
        <f t="shared" si="1"/>
        <v>0</v>
      </c>
    </row>
    <row r="40" spans="1:28">
      <c r="A40" s="17">
        <v>76479744</v>
      </c>
      <c r="B40" s="16"/>
      <c r="C40" s="16" t="s">
        <v>69</v>
      </c>
      <c r="D40" s="16" t="s">
        <v>115</v>
      </c>
      <c r="E40" s="16" t="s">
        <v>34</v>
      </c>
      <c r="F40" s="16"/>
      <c r="G40" s="16"/>
      <c r="H40" s="16"/>
      <c r="I40" s="16"/>
      <c r="J40" s="16"/>
      <c r="K40" s="16">
        <v>1861</v>
      </c>
      <c r="L40" s="16">
        <v>4</v>
      </c>
      <c r="M40" s="16">
        <v>18</v>
      </c>
      <c r="N40" s="16">
        <v>1863</v>
      </c>
      <c r="O40" s="16"/>
      <c r="P40" s="16"/>
      <c r="Q40" s="16"/>
      <c r="R40" s="16" t="s">
        <v>39</v>
      </c>
      <c r="S40" s="16">
        <v>2317771</v>
      </c>
      <c r="T40" s="16" t="s">
        <v>72</v>
      </c>
      <c r="U40" s="16" t="s">
        <v>26</v>
      </c>
      <c r="V40" s="16" t="s">
        <v>27</v>
      </c>
      <c r="W40" s="16" t="s">
        <v>28</v>
      </c>
      <c r="X40" s="16" t="s">
        <v>29</v>
      </c>
      <c r="AB40" s="12">
        <f t="shared" si="1"/>
        <v>2</v>
      </c>
    </row>
    <row r="41" spans="1:28">
      <c r="A41" s="17">
        <v>40455095</v>
      </c>
      <c r="B41" s="16"/>
      <c r="C41" s="16" t="s">
        <v>69</v>
      </c>
      <c r="D41" s="16" t="s">
        <v>32</v>
      </c>
      <c r="E41" s="16" t="s">
        <v>42</v>
      </c>
      <c r="F41" s="16"/>
      <c r="G41" s="16"/>
      <c r="H41" s="16"/>
      <c r="I41" s="16">
        <v>8</v>
      </c>
      <c r="J41" s="16">
        <v>30</v>
      </c>
      <c r="K41" s="16">
        <v>1832</v>
      </c>
      <c r="L41" s="16">
        <v>2</v>
      </c>
      <c r="M41" s="16">
        <v>27</v>
      </c>
      <c r="N41" s="16">
        <v>1913</v>
      </c>
      <c r="O41" s="16"/>
      <c r="P41" s="16"/>
      <c r="Q41" s="16"/>
      <c r="R41" s="16" t="s">
        <v>39</v>
      </c>
      <c r="S41" s="16">
        <v>2317771</v>
      </c>
      <c r="T41" s="16" t="s">
        <v>72</v>
      </c>
      <c r="U41" s="16" t="s">
        <v>26</v>
      </c>
      <c r="V41" s="16" t="s">
        <v>27</v>
      </c>
      <c r="W41" s="16" t="s">
        <v>28</v>
      </c>
      <c r="X41" s="16" t="s">
        <v>29</v>
      </c>
      <c r="AB41" s="12">
        <f t="shared" si="1"/>
        <v>81</v>
      </c>
    </row>
    <row r="42" spans="1:28">
      <c r="A42" s="17">
        <v>76479769</v>
      </c>
      <c r="B42" s="16"/>
      <c r="C42" s="16" t="s">
        <v>69</v>
      </c>
      <c r="D42" s="16" t="s">
        <v>116</v>
      </c>
      <c r="E42" s="16"/>
      <c r="F42" s="16"/>
      <c r="G42" s="16"/>
      <c r="H42" s="16"/>
      <c r="I42" s="16">
        <v>11</v>
      </c>
      <c r="J42" s="16">
        <v>12</v>
      </c>
      <c r="K42" s="16">
        <v>1830</v>
      </c>
      <c r="L42" s="16">
        <v>12</v>
      </c>
      <c r="M42" s="16">
        <v>19</v>
      </c>
      <c r="N42" s="16">
        <v>1900</v>
      </c>
      <c r="O42" s="16"/>
      <c r="P42" s="16"/>
      <c r="Q42" s="16"/>
      <c r="R42" s="16" t="s">
        <v>39</v>
      </c>
      <c r="S42" s="16">
        <v>2317771</v>
      </c>
      <c r="T42" s="16" t="s">
        <v>72</v>
      </c>
      <c r="U42" s="16" t="s">
        <v>26</v>
      </c>
      <c r="V42" s="16" t="s">
        <v>27</v>
      </c>
      <c r="W42" s="16" t="s">
        <v>28</v>
      </c>
      <c r="X42" s="16" t="s">
        <v>29</v>
      </c>
      <c r="AB42" s="12">
        <f t="shared" si="1"/>
        <v>70</v>
      </c>
    </row>
    <row r="43" spans="1:28">
      <c r="A43" s="17">
        <v>76479513</v>
      </c>
      <c r="B43" s="16"/>
      <c r="C43" s="16" t="s">
        <v>46</v>
      </c>
      <c r="D43" s="16" t="s">
        <v>76</v>
      </c>
      <c r="E43" s="16" t="s">
        <v>43</v>
      </c>
      <c r="F43" s="16"/>
      <c r="G43" s="16"/>
      <c r="H43" s="16"/>
      <c r="I43" s="16"/>
      <c r="J43" s="16"/>
      <c r="K43" s="16">
        <v>1865</v>
      </c>
      <c r="L43" s="16"/>
      <c r="M43" s="16"/>
      <c r="N43" s="16">
        <v>1916</v>
      </c>
      <c r="O43" s="16"/>
      <c r="P43" s="16"/>
      <c r="Q43" s="16"/>
      <c r="R43" s="16" t="s">
        <v>25</v>
      </c>
      <c r="S43" s="16">
        <v>2317771</v>
      </c>
      <c r="T43" s="16" t="s">
        <v>72</v>
      </c>
      <c r="U43" s="16" t="s">
        <v>26</v>
      </c>
      <c r="V43" s="16" t="s">
        <v>27</v>
      </c>
      <c r="W43" s="16" t="s">
        <v>28</v>
      </c>
      <c r="X43" s="16" t="s">
        <v>29</v>
      </c>
      <c r="AB43" s="12">
        <f t="shared" si="1"/>
        <v>51</v>
      </c>
    </row>
    <row r="44" spans="1:28">
      <c r="A44" s="17">
        <v>76479558</v>
      </c>
      <c r="B44" s="16"/>
      <c r="C44" s="16" t="s">
        <v>46</v>
      </c>
      <c r="D44" s="16" t="s">
        <v>117</v>
      </c>
      <c r="E44" s="16" t="s">
        <v>34</v>
      </c>
      <c r="F44" s="16"/>
      <c r="G44" s="16"/>
      <c r="H44" s="16"/>
      <c r="I44" s="16"/>
      <c r="J44" s="16"/>
      <c r="K44" s="16">
        <v>1873</v>
      </c>
      <c r="L44" s="16"/>
      <c r="M44" s="16"/>
      <c r="N44" s="16">
        <v>1958</v>
      </c>
      <c r="O44" s="16"/>
      <c r="P44" s="16"/>
      <c r="Q44" s="16"/>
      <c r="R44" s="16" t="s">
        <v>25</v>
      </c>
      <c r="S44" s="16">
        <v>2317771</v>
      </c>
      <c r="T44" s="16" t="s">
        <v>72</v>
      </c>
      <c r="U44" s="16" t="s">
        <v>26</v>
      </c>
      <c r="V44" s="16" t="s">
        <v>27</v>
      </c>
      <c r="W44" s="16" t="s">
        <v>28</v>
      </c>
      <c r="X44" s="16" t="s">
        <v>29</v>
      </c>
      <c r="AB44" s="12">
        <f t="shared" si="1"/>
        <v>85</v>
      </c>
    </row>
    <row r="45" spans="1:28">
      <c r="A45" s="17">
        <v>76479477</v>
      </c>
      <c r="B45" s="16"/>
      <c r="C45" s="16" t="s">
        <v>46</v>
      </c>
      <c r="D45" s="16" t="s">
        <v>110</v>
      </c>
      <c r="E45" s="16" t="s">
        <v>31</v>
      </c>
      <c r="F45" s="16"/>
      <c r="G45" s="16"/>
      <c r="H45" s="16"/>
      <c r="I45" s="16"/>
      <c r="J45" s="16"/>
      <c r="K45" s="16">
        <v>1855</v>
      </c>
      <c r="L45" s="16"/>
      <c r="M45" s="16"/>
      <c r="N45" s="16">
        <v>1917</v>
      </c>
      <c r="O45" s="16"/>
      <c r="P45" s="16"/>
      <c r="Q45" s="16"/>
      <c r="R45" s="16" t="s">
        <v>25</v>
      </c>
      <c r="S45" s="16">
        <v>2317771</v>
      </c>
      <c r="T45" s="16" t="s">
        <v>72</v>
      </c>
      <c r="U45" s="16" t="s">
        <v>26</v>
      </c>
      <c r="V45" s="16" t="s">
        <v>27</v>
      </c>
      <c r="W45" s="16" t="s">
        <v>28</v>
      </c>
      <c r="X45" s="16" t="s">
        <v>29</v>
      </c>
      <c r="AB45" s="12">
        <f t="shared" si="1"/>
        <v>62</v>
      </c>
    </row>
    <row r="46" spans="1:28">
      <c r="A46" s="17">
        <v>76479564</v>
      </c>
      <c r="B46" s="16"/>
      <c r="C46" s="16" t="s">
        <v>46</v>
      </c>
      <c r="D46" s="16" t="s">
        <v>44</v>
      </c>
      <c r="E46" s="16" t="s">
        <v>43</v>
      </c>
      <c r="F46" s="16"/>
      <c r="G46" s="16"/>
      <c r="H46" s="16"/>
      <c r="I46" s="16"/>
      <c r="J46" s="16"/>
      <c r="K46" s="16">
        <v>1876</v>
      </c>
      <c r="L46" s="16"/>
      <c r="M46" s="16"/>
      <c r="N46" s="16">
        <v>1931</v>
      </c>
      <c r="O46" s="16"/>
      <c r="P46" s="16"/>
      <c r="Q46" s="16"/>
      <c r="R46" s="16" t="s">
        <v>25</v>
      </c>
      <c r="S46" s="16">
        <v>2317771</v>
      </c>
      <c r="T46" s="16" t="s">
        <v>72</v>
      </c>
      <c r="U46" s="16" t="s">
        <v>26</v>
      </c>
      <c r="V46" s="16" t="s">
        <v>27</v>
      </c>
      <c r="W46" s="16" t="s">
        <v>28</v>
      </c>
      <c r="X46" s="16" t="s">
        <v>29</v>
      </c>
      <c r="AB46" s="12">
        <f t="shared" si="1"/>
        <v>55</v>
      </c>
    </row>
    <row r="47" spans="1:28">
      <c r="A47" s="17">
        <v>76479526</v>
      </c>
      <c r="B47" s="16"/>
      <c r="C47" s="16" t="s">
        <v>46</v>
      </c>
      <c r="D47" s="16" t="s">
        <v>118</v>
      </c>
      <c r="E47" s="16" t="s">
        <v>43</v>
      </c>
      <c r="F47" s="16"/>
      <c r="G47" s="16"/>
      <c r="H47" s="16"/>
      <c r="I47" s="16"/>
      <c r="J47" s="16"/>
      <c r="K47" s="16">
        <v>1868</v>
      </c>
      <c r="L47" s="16"/>
      <c r="M47" s="16"/>
      <c r="N47" s="16">
        <v>1952</v>
      </c>
      <c r="O47" s="16"/>
      <c r="P47" s="16"/>
      <c r="Q47" s="16"/>
      <c r="R47" s="16" t="s">
        <v>25</v>
      </c>
      <c r="S47" s="16">
        <v>2317771</v>
      </c>
      <c r="T47" s="16" t="s">
        <v>72</v>
      </c>
      <c r="U47" s="16" t="s">
        <v>26</v>
      </c>
      <c r="V47" s="16" t="s">
        <v>27</v>
      </c>
      <c r="W47" s="16" t="s">
        <v>28</v>
      </c>
      <c r="X47" s="16" t="s">
        <v>29</v>
      </c>
      <c r="AB47" s="12">
        <f t="shared" si="1"/>
        <v>84</v>
      </c>
    </row>
    <row r="48" spans="1:28">
      <c r="A48" s="17">
        <v>76479657</v>
      </c>
      <c r="B48" s="16"/>
      <c r="C48" s="16" t="s">
        <v>46</v>
      </c>
      <c r="D48" s="16" t="s">
        <v>74</v>
      </c>
      <c r="E48" s="16" t="s">
        <v>42</v>
      </c>
      <c r="F48" s="16"/>
      <c r="G48" s="16"/>
      <c r="H48" s="16"/>
      <c r="I48" s="16"/>
      <c r="J48" s="16"/>
      <c r="K48" s="16">
        <v>1860</v>
      </c>
      <c r="L48" s="16"/>
      <c r="M48" s="16"/>
      <c r="N48" s="16">
        <v>1925</v>
      </c>
      <c r="O48" s="16"/>
      <c r="P48" s="16"/>
      <c r="Q48" s="16"/>
      <c r="R48" s="16" t="s">
        <v>25</v>
      </c>
      <c r="S48" s="16">
        <v>2317771</v>
      </c>
      <c r="T48" s="16" t="s">
        <v>72</v>
      </c>
      <c r="U48" s="16" t="s">
        <v>26</v>
      </c>
      <c r="V48" s="16" t="s">
        <v>27</v>
      </c>
      <c r="W48" s="16" t="s">
        <v>28</v>
      </c>
      <c r="X48" s="16" t="s">
        <v>29</v>
      </c>
      <c r="AB48" s="12">
        <f t="shared" si="1"/>
        <v>65</v>
      </c>
    </row>
    <row r="49" spans="1:28">
      <c r="A49" s="17">
        <v>76479547</v>
      </c>
      <c r="B49" s="16"/>
      <c r="C49" s="16" t="s">
        <v>46</v>
      </c>
      <c r="D49" s="16" t="s">
        <v>75</v>
      </c>
      <c r="E49" s="16" t="s">
        <v>104</v>
      </c>
      <c r="F49" s="16"/>
      <c r="G49" s="16"/>
      <c r="H49" s="16"/>
      <c r="I49" s="16"/>
      <c r="J49" s="16"/>
      <c r="K49" s="16">
        <v>1872</v>
      </c>
      <c r="L49" s="16"/>
      <c r="M49" s="16"/>
      <c r="N49" s="16">
        <v>1872</v>
      </c>
      <c r="O49" s="16"/>
      <c r="P49" s="16"/>
      <c r="Q49" s="16"/>
      <c r="R49" s="16" t="s">
        <v>25</v>
      </c>
      <c r="S49" s="16">
        <v>2317771</v>
      </c>
      <c r="T49" s="16" t="s">
        <v>72</v>
      </c>
      <c r="U49" s="16" t="s">
        <v>26</v>
      </c>
      <c r="V49" s="16" t="s">
        <v>27</v>
      </c>
      <c r="W49" s="16" t="s">
        <v>28</v>
      </c>
      <c r="X49" s="16" t="s">
        <v>29</v>
      </c>
      <c r="AB49" s="12">
        <f t="shared" si="1"/>
        <v>0</v>
      </c>
    </row>
    <row r="50" spans="1:28">
      <c r="A50" s="17">
        <v>76479621</v>
      </c>
      <c r="B50" s="16"/>
      <c r="C50" s="16" t="s">
        <v>46</v>
      </c>
      <c r="D50" s="16" t="s">
        <v>119</v>
      </c>
      <c r="E50" s="16" t="s">
        <v>43</v>
      </c>
      <c r="F50" s="16"/>
      <c r="G50" s="16" t="s">
        <v>76</v>
      </c>
      <c r="H50" s="16"/>
      <c r="I50" s="16">
        <v>2</v>
      </c>
      <c r="J50" s="16">
        <v>26</v>
      </c>
      <c r="K50" s="16">
        <v>1835</v>
      </c>
      <c r="L50" s="16">
        <v>3</v>
      </c>
      <c r="M50" s="16">
        <v>13</v>
      </c>
      <c r="N50" s="16">
        <v>1909</v>
      </c>
      <c r="O50" s="16"/>
      <c r="P50" s="16"/>
      <c r="Q50" s="16"/>
      <c r="R50" s="16" t="s">
        <v>25</v>
      </c>
      <c r="S50" s="16">
        <v>2317771</v>
      </c>
      <c r="T50" s="16" t="s">
        <v>72</v>
      </c>
      <c r="U50" s="16" t="s">
        <v>26</v>
      </c>
      <c r="V50" s="16" t="s">
        <v>27</v>
      </c>
      <c r="W50" s="16" t="s">
        <v>28</v>
      </c>
      <c r="X50" s="16" t="s">
        <v>29</v>
      </c>
      <c r="AB50" s="12">
        <f t="shared" si="1"/>
        <v>74</v>
      </c>
    </row>
    <row r="51" spans="1:28">
      <c r="A51" s="17">
        <v>76210604</v>
      </c>
      <c r="B51" s="16"/>
      <c r="C51" s="16" t="s">
        <v>46</v>
      </c>
      <c r="D51" s="16" t="s">
        <v>120</v>
      </c>
      <c r="E51" s="16"/>
      <c r="F51" s="16"/>
      <c r="G51" s="16"/>
      <c r="H51" s="16"/>
      <c r="I51" s="16">
        <v>9</v>
      </c>
      <c r="J51" s="16">
        <v>18</v>
      </c>
      <c r="K51" s="16">
        <v>1826</v>
      </c>
      <c r="L51" s="16">
        <v>3</v>
      </c>
      <c r="M51" s="16">
        <v>27</v>
      </c>
      <c r="N51" s="16">
        <v>1908</v>
      </c>
      <c r="O51" s="16"/>
      <c r="P51" s="16"/>
      <c r="Q51" s="16"/>
      <c r="R51" s="16" t="s">
        <v>25</v>
      </c>
      <c r="S51" s="16">
        <v>2317771</v>
      </c>
      <c r="T51" s="16" t="s">
        <v>72</v>
      </c>
      <c r="U51" s="16" t="s">
        <v>26</v>
      </c>
      <c r="V51" s="16" t="s">
        <v>27</v>
      </c>
      <c r="W51" s="16" t="s">
        <v>28</v>
      </c>
      <c r="X51" s="16" t="s">
        <v>29</v>
      </c>
      <c r="AB51" s="12">
        <f t="shared" si="1"/>
        <v>82</v>
      </c>
    </row>
    <row r="52" spans="1:28">
      <c r="A52" s="17">
        <v>76479497</v>
      </c>
      <c r="B52" s="16"/>
      <c r="C52" s="16" t="s">
        <v>46</v>
      </c>
      <c r="D52" s="16" t="s">
        <v>120</v>
      </c>
      <c r="E52" s="16" t="s">
        <v>43</v>
      </c>
      <c r="F52" s="16"/>
      <c r="G52" s="16"/>
      <c r="H52" s="16"/>
      <c r="I52" s="16"/>
      <c r="J52" s="16"/>
      <c r="K52" s="16">
        <v>1857</v>
      </c>
      <c r="L52" s="16"/>
      <c r="M52" s="16"/>
      <c r="N52" s="16">
        <v>1935</v>
      </c>
      <c r="O52" s="16"/>
      <c r="P52" s="16"/>
      <c r="Q52" s="16"/>
      <c r="R52" s="16" t="s">
        <v>25</v>
      </c>
      <c r="S52" s="16">
        <v>2317771</v>
      </c>
      <c r="T52" s="16" t="s">
        <v>72</v>
      </c>
      <c r="U52" s="16" t="s">
        <v>26</v>
      </c>
      <c r="V52" s="16" t="s">
        <v>27</v>
      </c>
      <c r="W52" s="16" t="s">
        <v>28</v>
      </c>
      <c r="X52" s="16" t="s">
        <v>29</v>
      </c>
      <c r="AB52" s="12">
        <f t="shared" si="1"/>
        <v>78</v>
      </c>
    </row>
    <row r="53" spans="1:28">
      <c r="A53" s="17">
        <v>76479537</v>
      </c>
      <c r="B53" s="16"/>
      <c r="C53" s="16" t="s">
        <v>46</v>
      </c>
      <c r="D53" s="16" t="s">
        <v>91</v>
      </c>
      <c r="E53" s="16" t="s">
        <v>42</v>
      </c>
      <c r="F53" s="16"/>
      <c r="G53" s="16"/>
      <c r="H53" s="16"/>
      <c r="I53" s="16"/>
      <c r="J53" s="16"/>
      <c r="K53" s="16">
        <v>1870</v>
      </c>
      <c r="L53" s="16"/>
      <c r="M53" s="16"/>
      <c r="N53" s="16">
        <v>1948</v>
      </c>
      <c r="O53" s="16"/>
      <c r="P53" s="16"/>
      <c r="Q53" s="16"/>
      <c r="R53" s="16" t="s">
        <v>25</v>
      </c>
      <c r="S53" s="16">
        <v>2317771</v>
      </c>
      <c r="T53" s="16" t="s">
        <v>72</v>
      </c>
      <c r="U53" s="16" t="s">
        <v>26</v>
      </c>
      <c r="V53" s="16" t="s">
        <v>27</v>
      </c>
      <c r="W53" s="16" t="s">
        <v>28</v>
      </c>
      <c r="X53" s="16" t="s">
        <v>29</v>
      </c>
      <c r="AB53" s="12">
        <f t="shared" si="1"/>
        <v>78</v>
      </c>
    </row>
    <row r="54" spans="1:28">
      <c r="A54" s="17">
        <v>76479470</v>
      </c>
      <c r="B54" s="16"/>
      <c r="C54" s="16" t="s">
        <v>46</v>
      </c>
      <c r="D54" s="16" t="s">
        <v>40</v>
      </c>
      <c r="E54" s="16" t="s">
        <v>25</v>
      </c>
      <c r="F54" s="16"/>
      <c r="G54" s="16"/>
      <c r="H54" s="16"/>
      <c r="I54" s="16"/>
      <c r="J54" s="16"/>
      <c r="K54" s="16">
        <v>1852</v>
      </c>
      <c r="L54" s="16"/>
      <c r="M54" s="16"/>
      <c r="N54" s="16">
        <v>1932</v>
      </c>
      <c r="O54" s="16"/>
      <c r="P54" s="16"/>
      <c r="Q54" s="16"/>
      <c r="R54" s="16" t="s">
        <v>25</v>
      </c>
      <c r="S54" s="16">
        <v>2317771</v>
      </c>
      <c r="T54" s="16" t="s">
        <v>72</v>
      </c>
      <c r="U54" s="16" t="s">
        <v>26</v>
      </c>
      <c r="V54" s="16" t="s">
        <v>27</v>
      </c>
      <c r="W54" s="16" t="s">
        <v>28</v>
      </c>
      <c r="X54" s="16" t="s">
        <v>29</v>
      </c>
      <c r="AB54" s="12">
        <f t="shared" si="1"/>
        <v>80</v>
      </c>
    </row>
    <row r="55" spans="1:28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AB55" s="12">
        <f t="shared" si="1"/>
        <v>0</v>
      </c>
    </row>
    <row r="56" spans="1:28">
      <c r="AB56"/>
    </row>
    <row r="57" spans="1:28">
      <c r="AB57"/>
    </row>
    <row r="58" spans="1:28">
      <c r="AB58"/>
    </row>
    <row r="59" spans="1:28">
      <c r="AB59"/>
    </row>
    <row r="60" spans="1:28">
      <c r="AB60"/>
    </row>
    <row r="61" spans="1:28">
      <c r="AB61"/>
    </row>
    <row r="62" spans="1:28">
      <c r="AB62"/>
    </row>
    <row r="63" spans="1:28">
      <c r="AB63"/>
    </row>
    <row r="64" spans="1:28">
      <c r="AB64"/>
    </row>
    <row r="65" spans="28:28">
      <c r="AB65"/>
    </row>
    <row r="66" spans="28:28">
      <c r="AB66"/>
    </row>
    <row r="67" spans="28:28">
      <c r="AB67"/>
    </row>
    <row r="68" spans="28:28">
      <c r="AB68"/>
    </row>
    <row r="69" spans="28:28">
      <c r="AB69"/>
    </row>
    <row r="70" spans="28:28">
      <c r="AB70"/>
    </row>
    <row r="71" spans="28:28">
      <c r="AB71"/>
    </row>
    <row r="72" spans="28:28">
      <c r="AB72"/>
    </row>
    <row r="73" spans="28:28">
      <c r="AB73"/>
    </row>
    <row r="74" spans="28:28">
      <c r="AB74"/>
    </row>
    <row r="75" spans="28:28">
      <c r="AB75"/>
    </row>
    <row r="76" spans="28:28">
      <c r="AB76"/>
    </row>
    <row r="77" spans="28:28">
      <c r="AB77"/>
    </row>
    <row r="78" spans="28:28">
      <c r="AB78"/>
    </row>
    <row r="79" spans="28:28">
      <c r="AB79"/>
    </row>
    <row r="80" spans="28:28">
      <c r="AB80"/>
    </row>
    <row r="81" spans="28:28">
      <c r="AB81"/>
    </row>
    <row r="82" spans="28:28">
      <c r="AB82"/>
    </row>
    <row r="83" spans="28:28">
      <c r="AB83"/>
    </row>
    <row r="84" spans="28:28">
      <c r="AB84"/>
    </row>
    <row r="85" spans="28:28">
      <c r="AB85"/>
    </row>
    <row r="86" spans="28:28">
      <c r="AB86"/>
    </row>
    <row r="87" spans="28:28">
      <c r="AB87"/>
    </row>
    <row r="88" spans="28:28">
      <c r="AB88"/>
    </row>
    <row r="89" spans="28:28">
      <c r="AB89"/>
    </row>
    <row r="90" spans="28:28">
      <c r="AB90"/>
    </row>
    <row r="91" spans="28:28">
      <c r="AB91"/>
    </row>
    <row r="92" spans="28:28">
      <c r="AB92"/>
    </row>
    <row r="93" spans="28:28">
      <c r="AB93"/>
    </row>
    <row r="94" spans="28:28">
      <c r="AB94"/>
    </row>
    <row r="95" spans="28:28">
      <c r="AB95"/>
    </row>
    <row r="96" spans="28:28">
      <c r="AB96"/>
    </row>
    <row r="97" spans="28:28">
      <c r="AB97"/>
    </row>
    <row r="98" spans="28:28">
      <c r="AB98"/>
    </row>
    <row r="99" spans="28:28">
      <c r="AB99"/>
    </row>
    <row r="100" spans="28:28">
      <c r="AB100"/>
    </row>
    <row r="101" spans="28:28">
      <c r="AB101"/>
    </row>
    <row r="102" spans="28:28">
      <c r="AB102"/>
    </row>
    <row r="103" spans="28:28">
      <c r="AB103"/>
    </row>
    <row r="104" spans="28:28">
      <c r="AB104"/>
    </row>
    <row r="105" spans="28:28">
      <c r="AB105"/>
    </row>
    <row r="106" spans="28:28">
      <c r="AB106"/>
    </row>
    <row r="107" spans="28:28">
      <c r="AB107"/>
    </row>
    <row r="108" spans="28:28">
      <c r="AB108"/>
    </row>
    <row r="109" spans="28:28">
      <c r="AB109"/>
    </row>
    <row r="110" spans="28:28">
      <c r="AB110"/>
    </row>
    <row r="111" spans="28:28">
      <c r="AB111"/>
    </row>
    <row r="112" spans="28:28">
      <c r="AB112"/>
    </row>
    <row r="113" spans="28:28">
      <c r="AB113"/>
    </row>
    <row r="114" spans="28:28">
      <c r="AB114"/>
    </row>
    <row r="115" spans="28:28">
      <c r="AB115"/>
    </row>
    <row r="116" spans="28:28">
      <c r="AB116"/>
    </row>
    <row r="117" spans="28:28">
      <c r="AB117"/>
    </row>
    <row r="118" spans="28:28">
      <c r="AB118"/>
    </row>
    <row r="119" spans="28:28">
      <c r="AB119"/>
    </row>
    <row r="120" spans="28:28">
      <c r="AB120"/>
    </row>
    <row r="121" spans="28:28">
      <c r="AB121"/>
    </row>
    <row r="122" spans="28:28">
      <c r="AB122"/>
    </row>
    <row r="123" spans="28:28">
      <c r="AB123"/>
    </row>
    <row r="124" spans="28:28">
      <c r="AB124"/>
    </row>
    <row r="125" spans="28:28">
      <c r="AB125"/>
    </row>
    <row r="126" spans="28:28">
      <c r="AB126"/>
    </row>
    <row r="127" spans="28:28">
      <c r="AB127"/>
    </row>
    <row r="128" spans="28:28">
      <c r="AB128"/>
    </row>
    <row r="129" spans="28:28">
      <c r="AB129"/>
    </row>
    <row r="130" spans="28:28">
      <c r="AB130"/>
    </row>
    <row r="131" spans="28:28">
      <c r="AB131"/>
    </row>
    <row r="132" spans="28:28">
      <c r="AB132"/>
    </row>
    <row r="133" spans="28:28">
      <c r="AB133"/>
    </row>
    <row r="134" spans="28:28">
      <c r="AB134"/>
    </row>
    <row r="135" spans="28:28">
      <c r="AB135"/>
    </row>
    <row r="136" spans="28:28">
      <c r="AB136"/>
    </row>
    <row r="137" spans="28:28">
      <c r="AB137"/>
    </row>
    <row r="138" spans="28:28">
      <c r="AB138"/>
    </row>
    <row r="139" spans="28:28">
      <c r="AB139"/>
    </row>
    <row r="140" spans="28:28">
      <c r="AB140"/>
    </row>
    <row r="141" spans="28:28">
      <c r="AB141"/>
    </row>
    <row r="142" spans="28:28">
      <c r="AB142"/>
    </row>
    <row r="143" spans="28:28">
      <c r="AB143"/>
    </row>
    <row r="144" spans="28:28">
      <c r="AB144"/>
    </row>
    <row r="145" spans="28:28">
      <c r="AB145"/>
    </row>
    <row r="146" spans="28:28">
      <c r="AB146"/>
    </row>
    <row r="147" spans="28:28">
      <c r="AB147"/>
    </row>
    <row r="148" spans="28:28">
      <c r="AB148"/>
    </row>
    <row r="149" spans="28:28">
      <c r="AB149"/>
    </row>
    <row r="150" spans="28:28">
      <c r="AB150"/>
    </row>
    <row r="151" spans="28:28">
      <c r="AB151"/>
    </row>
    <row r="152" spans="28:28">
      <c r="AB152"/>
    </row>
    <row r="153" spans="28:28">
      <c r="AB153"/>
    </row>
    <row r="154" spans="28:28">
      <c r="AB154"/>
    </row>
    <row r="155" spans="28:28">
      <c r="AB155"/>
    </row>
    <row r="156" spans="28:28">
      <c r="AB156"/>
    </row>
    <row r="157" spans="28:28">
      <c r="AB157"/>
    </row>
    <row r="158" spans="28:28">
      <c r="AB158"/>
    </row>
    <row r="159" spans="28:28">
      <c r="AB159"/>
    </row>
    <row r="160" spans="28:28">
      <c r="AB160"/>
    </row>
    <row r="161" spans="28:28">
      <c r="AB161"/>
    </row>
    <row r="162" spans="28:28">
      <c r="AB162"/>
    </row>
    <row r="163" spans="28:28">
      <c r="AB163"/>
    </row>
    <row r="164" spans="28:28">
      <c r="AB164"/>
    </row>
  </sheetData>
  <conditionalFormatting sqref="R1:R1048576">
    <cfRule type="cellIs" dxfId="2" priority="1" operator="equal">
      <formula>"Y"</formula>
    </cfRule>
  </conditionalFormatting>
  <hyperlinks>
    <hyperlink ref="A48" r:id="rId1" display="http://www.findagrave.com/cgi-bin/fg.cgi?page=gr&amp;GRid=76479657"/>
    <hyperlink ref="A2" r:id="rId2" display="http://www.findagrave.com/cgi-bin/fg.cgi?page=gr&amp;GRid=76479200"/>
    <hyperlink ref="A3" r:id="rId3" display="http://www.findagrave.com/cgi-bin/fg.cgi?page=gr&amp;GRid=76479169"/>
    <hyperlink ref="A4" r:id="rId4" display="http://www.findagrave.com/cgi-bin/fg.cgi?page=gr&amp;GRid=76479148"/>
    <hyperlink ref="A5" r:id="rId5" display="http://www.findagrave.com/cgi-bin/fg.cgi?page=gr&amp;GRid=76479067"/>
    <hyperlink ref="A6" r:id="rId6" display="http://www.findagrave.com/cgi-bin/fg.cgi?page=gr&amp;GRid=76479112"/>
    <hyperlink ref="A7" r:id="rId7" display="http://www.findagrave.com/cgi-bin/fg.cgi?page=gr&amp;GRid=76479450"/>
    <hyperlink ref="A8" r:id="rId8" display="http://www.findagrave.com/cgi-bin/fg.cgi?page=gr&amp;GRid=76479584"/>
    <hyperlink ref="A9" r:id="rId9" display="http://www.findagrave.com/cgi-bin/fg.cgi?page=gr&amp;GRid=76478999"/>
    <hyperlink ref="A10" r:id="rId10" display="http://www.findagrave.com/cgi-bin/fg.cgi?page=gr&amp;GRid=76478982"/>
    <hyperlink ref="A11" r:id="rId11" display="http://www.findagrave.com/cgi-bin/fg.cgi?page=gr&amp;GRid=76479055"/>
    <hyperlink ref="A12" r:id="rId12" display="http://www.findagrave.com/cgi-bin/fg.cgi?page=gr&amp;GRid=76479121"/>
    <hyperlink ref="A13" r:id="rId13" display="http://www.findagrave.com/cgi-bin/fg.cgi?page=gr&amp;GRid=76479102"/>
    <hyperlink ref="A14" r:id="rId14" display="http://www.findagrave.com/cgi-bin/fg.cgi?page=gr&amp;GRid=76479006"/>
    <hyperlink ref="A15" r:id="rId15" display="http://www.findagrave.com/cgi-bin/fg.cgi?page=gr&amp;GRid=76479093"/>
    <hyperlink ref="A16" r:id="rId16" display="http://www.findagrave.com/cgi-bin/fg.cgi?page=gr&amp;GRid=61428245"/>
    <hyperlink ref="A17" r:id="rId17" display="http://www.findagrave.com/cgi-bin/fg.cgi?page=gr&amp;GRid=76479394"/>
    <hyperlink ref="A18" r:id="rId18" display="http://www.findagrave.com/cgi-bin/fg.cgi?page=gr&amp;GRid=76479380"/>
    <hyperlink ref="A19" r:id="rId19" display="http://www.findagrave.com/cgi-bin/fg.cgi?page=gr&amp;GRid=76479263"/>
    <hyperlink ref="A20" r:id="rId20" display="http://www.findagrave.com/cgi-bin/fg.cgi?page=gr&amp;GRid=76479257"/>
    <hyperlink ref="A21" r:id="rId21" display="http://www.findagrave.com/cgi-bin/fg.cgi?page=gr&amp;GRid=76479430"/>
    <hyperlink ref="A22" r:id="rId22" display="http://www.findagrave.com/cgi-bin/fg.cgi?page=gr&amp;GRid=76479419"/>
    <hyperlink ref="A23" r:id="rId23" display="http://www.findagrave.com/cgi-bin/fg.cgi?page=gr&amp;GRid=76479343"/>
    <hyperlink ref="A24" r:id="rId24" display="http://www.findagrave.com/cgi-bin/fg.cgi?page=gr&amp;GRid=76479336"/>
    <hyperlink ref="A25" r:id="rId25" display="http://www.findagrave.com/cgi-bin/fg.cgi?page=gr&amp;GRid=76479319"/>
    <hyperlink ref="A26" r:id="rId26" display="http://www.findagrave.com/cgi-bin/fg.cgi?page=gr&amp;GRid=76479329"/>
    <hyperlink ref="A27" r:id="rId27" display="http://www.findagrave.com/cgi-bin/fg.cgi?page=gr&amp;GRid=76479359"/>
    <hyperlink ref="A28" r:id="rId28" display="http://www.findagrave.com/cgi-bin/fg.cgi?page=gr&amp;GRid=76479228"/>
    <hyperlink ref="A29" r:id="rId29" display="http://www.findagrave.com/cgi-bin/fg.cgi?page=gr&amp;GRid=76479217"/>
    <hyperlink ref="A30" r:id="rId30" display="http://www.findagrave.com/cgi-bin/fg.cgi?page=gr&amp;GRid=76479649"/>
    <hyperlink ref="A31" r:id="rId31" display="http://www.findagrave.com/cgi-bin/fg.cgi?page=gr&amp;GRid=76479628"/>
    <hyperlink ref="A32" r:id="rId32" display="http://www.findagrave.com/cgi-bin/fg.cgi?page=gr&amp;GRid=76479693"/>
    <hyperlink ref="A33" r:id="rId33" display="http://www.findagrave.com/cgi-bin/fg.cgi?page=gr&amp;GRid=76479680"/>
    <hyperlink ref="A34" r:id="rId34" display="http://www.findagrave.com/cgi-bin/fg.cgi?page=gr&amp;GRid=76479442"/>
    <hyperlink ref="A35" r:id="rId35" display="http://www.findagrave.com/cgi-bin/fg.cgi?page=gr&amp;GRid=76479671"/>
    <hyperlink ref="A36" r:id="rId36" display="http://www.findagrave.com/cgi-bin/fg.cgi?page=gr&amp;GRid=76479725"/>
    <hyperlink ref="A37" r:id="rId37" display="http://www.findagrave.com/cgi-bin/fg.cgi?page=gr&amp;GRid=76479709"/>
    <hyperlink ref="A38" r:id="rId38" display="http://www.findagrave.com/cgi-bin/fg.cgi?page=gr&amp;GRid=76479752"/>
    <hyperlink ref="A39" r:id="rId39" display="http://www.findagrave.com/cgi-bin/fg.cgi?page=gr&amp;GRid=76479736"/>
    <hyperlink ref="A40" r:id="rId40" display="http://www.findagrave.com/cgi-bin/fg.cgi?page=gr&amp;GRid=76479744"/>
    <hyperlink ref="A41" r:id="rId41" display="http://www.findagrave.com/cgi-bin/fg.cgi?page=gr&amp;GRid=40455095"/>
    <hyperlink ref="A42" r:id="rId42" display="http://www.findagrave.com/cgi-bin/fg.cgi?page=gr&amp;GRid=76479769"/>
    <hyperlink ref="A43" r:id="rId43" display="http://www.findagrave.com/cgi-bin/fg.cgi?page=gr&amp;GRid=76479513"/>
    <hyperlink ref="A44" r:id="rId44" display="http://www.findagrave.com/cgi-bin/fg.cgi?page=gr&amp;GRid=76479558"/>
    <hyperlink ref="A45" r:id="rId45" display="http://www.findagrave.com/cgi-bin/fg.cgi?page=gr&amp;GRid=76479477"/>
    <hyperlink ref="A46" r:id="rId46" display="http://www.findagrave.com/cgi-bin/fg.cgi?page=gr&amp;GRid=76479564"/>
    <hyperlink ref="A47" r:id="rId47" display="http://www.findagrave.com/cgi-bin/fg.cgi?page=gr&amp;GRid=76479526"/>
    <hyperlink ref="A49" r:id="rId48" display="http://www.findagrave.com/cgi-bin/fg.cgi?page=gr&amp;GRid=76479547"/>
    <hyperlink ref="A50" r:id="rId49" display="http://www.findagrave.com/cgi-bin/fg.cgi?page=gr&amp;GRid=76479621"/>
    <hyperlink ref="A51" r:id="rId50" display="http://www.findagrave.com/cgi-bin/fg.cgi?page=gr&amp;GRid=76210604"/>
    <hyperlink ref="A52" r:id="rId51" display="http://www.findagrave.com/cgi-bin/fg.cgi?page=gr&amp;GRid=76479497"/>
    <hyperlink ref="A53" r:id="rId52" display="http://www.findagrave.com/cgi-bin/fg.cgi?page=gr&amp;GRid=76479537"/>
    <hyperlink ref="A54" r:id="rId53" display="http://www.findagrave.com/cgi-bin/fg.cgi?page=gr&amp;GRid=76479470"/>
  </hyperlinks>
  <pageMargins left="0.7" right="0.7" top="0.75" bottom="0.75" header="0.3" footer="0.3"/>
  <pageSetup orientation="portrait" r:id="rId5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A13" sqref="A13"/>
    </sheetView>
  </sheetViews>
  <sheetFormatPr defaultRowHeight="15"/>
  <cols>
    <col min="4" max="4" width="10.85546875" bestFit="1" customWidth="1"/>
  </cols>
  <sheetData>
    <row r="1" spans="1:12">
      <c r="A1">
        <v>1</v>
      </c>
      <c r="C1" t="s">
        <v>269</v>
      </c>
      <c r="D1" t="str">
        <f t="shared" ref="D1:D10" si="0">IF(A1=11,"November",IF(A1=10,"October",IF(A1=9,"September",IF(A1=8,"August",IF(A1=7,"July",IF(A1=6,"June",IF(A1=5,"May",IF(A1=4,"April",IF(A1=3,"March",IF(A1=2,"February",IF(A1=1,"January")))))))))))</f>
        <v>January</v>
      </c>
      <c r="F1">
        <v>1</v>
      </c>
      <c r="G1">
        <v>1829</v>
      </c>
      <c r="L1" t="str">
        <f>CONCATENATE("(Born ",D1," ",F1,", ",G1,")")</f>
        <v>(Born January 1, 1829)</v>
      </c>
    </row>
    <row r="2" spans="1:12">
      <c r="A2">
        <v>2</v>
      </c>
      <c r="D2" t="str">
        <f t="shared" si="0"/>
        <v>February</v>
      </c>
      <c r="F2">
        <v>6</v>
      </c>
      <c r="G2">
        <v>1865</v>
      </c>
      <c r="L2" t="str">
        <f t="shared" ref="L2:L12" si="1">CONCATENATE("(Born ",D2," ",F2,", ",G2,")")</f>
        <v>(Born February 6, 1865)</v>
      </c>
    </row>
    <row r="3" spans="1:12">
      <c r="A3">
        <v>3</v>
      </c>
      <c r="D3" t="str">
        <f t="shared" si="0"/>
        <v>March</v>
      </c>
      <c r="F3">
        <v>15</v>
      </c>
      <c r="G3">
        <v>1919</v>
      </c>
      <c r="L3" t="str">
        <f t="shared" si="1"/>
        <v>(Born March 15, 1919)</v>
      </c>
    </row>
    <row r="4" spans="1:12">
      <c r="A4">
        <v>4</v>
      </c>
      <c r="D4" t="str">
        <f t="shared" si="0"/>
        <v>April</v>
      </c>
      <c r="F4">
        <v>22</v>
      </c>
      <c r="G4">
        <v>1969</v>
      </c>
      <c r="L4" t="str">
        <f t="shared" si="1"/>
        <v>(Born April 22, 1969)</v>
      </c>
    </row>
    <row r="5" spans="1:12">
      <c r="A5">
        <v>5</v>
      </c>
      <c r="D5" t="str">
        <f t="shared" si="0"/>
        <v>May</v>
      </c>
      <c r="F5">
        <v>31</v>
      </c>
      <c r="G5">
        <v>2019</v>
      </c>
      <c r="L5" t="str">
        <f t="shared" si="1"/>
        <v>(Born May 31, 2019)</v>
      </c>
    </row>
    <row r="6" spans="1:12">
      <c r="A6">
        <v>6</v>
      </c>
      <c r="D6" t="str">
        <f t="shared" si="0"/>
        <v>June</v>
      </c>
      <c r="F6">
        <v>31</v>
      </c>
      <c r="G6">
        <v>2019</v>
      </c>
      <c r="L6" t="str">
        <f t="shared" si="1"/>
        <v>(Born June 31, 2019)</v>
      </c>
    </row>
    <row r="7" spans="1:12">
      <c r="A7">
        <v>7</v>
      </c>
      <c r="D7" t="str">
        <f t="shared" si="0"/>
        <v>July</v>
      </c>
      <c r="F7">
        <v>31</v>
      </c>
      <c r="G7">
        <v>2019</v>
      </c>
      <c r="L7" t="str">
        <f t="shared" si="1"/>
        <v>(Born July 31, 2019)</v>
      </c>
    </row>
    <row r="8" spans="1:12">
      <c r="A8">
        <v>8</v>
      </c>
      <c r="D8" t="str">
        <f t="shared" si="0"/>
        <v>August</v>
      </c>
      <c r="F8">
        <v>31</v>
      </c>
      <c r="G8">
        <v>2019</v>
      </c>
      <c r="L8" t="str">
        <f t="shared" si="1"/>
        <v>(Born August 31, 2019)</v>
      </c>
    </row>
    <row r="9" spans="1:12">
      <c r="A9">
        <v>9</v>
      </c>
      <c r="D9" t="str">
        <f t="shared" si="0"/>
        <v>September</v>
      </c>
      <c r="F9">
        <v>31</v>
      </c>
      <c r="G9">
        <v>2019</v>
      </c>
      <c r="L9" t="str">
        <f t="shared" si="1"/>
        <v>(Born September 31, 2019)</v>
      </c>
    </row>
    <row r="10" spans="1:12">
      <c r="A10">
        <v>10</v>
      </c>
      <c r="D10" t="str">
        <f t="shared" si="0"/>
        <v>October</v>
      </c>
      <c r="F10">
        <v>31</v>
      </c>
      <c r="G10">
        <v>2019</v>
      </c>
      <c r="L10" t="str">
        <f t="shared" si="1"/>
        <v>(Born October 31, 2019)</v>
      </c>
    </row>
    <row r="11" spans="1:12">
      <c r="A11">
        <v>11</v>
      </c>
      <c r="D11" t="str">
        <f>IF(A11=11,"November",IF(A11=10,"October",IF(A11=9,"September",IF(A11=8,"August",IF(A11=7,"July",IF(A11=6,"June",IF(A11=5,"May",IF(A11=4,"April",IF(A11=3,"March",IF(A11=2,"February",IF(A11=1,"January")))))))))))</f>
        <v>November</v>
      </c>
      <c r="F11">
        <v>31</v>
      </c>
      <c r="G11">
        <v>2019</v>
      </c>
      <c r="L11" t="str">
        <f t="shared" si="1"/>
        <v>(Born November 31, 2019)</v>
      </c>
    </row>
    <row r="12" spans="1:12">
      <c r="A12">
        <v>12</v>
      </c>
      <c r="D12" t="str">
        <f>IF(A12=12,"December",IF(A12=11,"November",IF(A12=10,"October",IF(A12=9,"September",IF(A12=8,"August",IF(A12=7,"July",IF(A12=6,"June",IF(A12=5,"May",IF(A12=4,"April",IF(A12=3,"March",IF(A12=2,"February",IF(A12=1,"January"))))))))))))</f>
        <v>December</v>
      </c>
      <c r="F12">
        <v>31</v>
      </c>
      <c r="G12">
        <v>2019</v>
      </c>
      <c r="L12" t="str">
        <f t="shared" si="1"/>
        <v>(Born December 31, 2019)</v>
      </c>
    </row>
    <row r="13" spans="1:12">
      <c r="D13" t="b">
        <f>IF(A13=12,"December",IF(A13=11,"November",IF(A13=10,"October",IF(A13=9,"September",IF(A13=8,"August",IF(A13=7,"July",IF(A13=6,"June",IF(A13=5,"May",IF(A13=4,"April",IF(A13=3,"March",IF(A13=2,"February",IF(A13=1,"January"))))))))))))</f>
        <v>0</v>
      </c>
      <c r="F13">
        <v>31</v>
      </c>
      <c r="G13">
        <v>2019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7" sqref="B7"/>
    </sheetView>
  </sheetViews>
  <sheetFormatPr defaultRowHeight="15"/>
  <cols>
    <col min="1" max="1" width="24.5703125" bestFit="1" customWidth="1"/>
    <col min="2" max="2" width="11.5703125" bestFit="1" customWidth="1"/>
  </cols>
  <sheetData>
    <row r="1" spans="1:3">
      <c r="A1" t="s">
        <v>72</v>
      </c>
      <c r="C1" s="15" t="s">
        <v>73</v>
      </c>
    </row>
    <row r="3" spans="1:3">
      <c r="A3" t="s">
        <v>61</v>
      </c>
      <c r="B3">
        <f>'Inc Proj'!A56</f>
        <v>53</v>
      </c>
    </row>
    <row r="5" spans="1:3">
      <c r="A5" t="s">
        <v>62</v>
      </c>
      <c r="B5" s="1">
        <v>500</v>
      </c>
    </row>
    <row r="7" spans="1:3">
      <c r="A7" t="s">
        <v>63</v>
      </c>
      <c r="B7" s="10">
        <v>5.0000000000000001E-3</v>
      </c>
    </row>
    <row r="9" spans="1:3">
      <c r="A9" t="s">
        <v>64</v>
      </c>
      <c r="B9" s="2">
        <f>'Inc Proj'!B58</f>
        <v>26500</v>
      </c>
    </row>
    <row r="11" spans="1:3">
      <c r="A11" t="s">
        <v>65</v>
      </c>
      <c r="B11" s="2">
        <f>'Inc Proj'!R58</f>
        <v>132.50000299999996</v>
      </c>
    </row>
  </sheetData>
  <hyperlinks>
    <hyperlink ref="C1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1"/>
  <sheetViews>
    <sheetView topLeftCell="A4" workbookViewId="0">
      <selection activeCell="G11" sqref="G11"/>
    </sheetView>
  </sheetViews>
  <sheetFormatPr defaultRowHeight="15"/>
  <cols>
    <col min="1" max="1" width="32.28515625" bestFit="1" customWidth="1"/>
    <col min="2" max="2" width="11.5703125" bestFit="1" customWidth="1"/>
    <col min="18" max="18" width="10.5703125" bestFit="1" customWidth="1"/>
  </cols>
  <sheetData>
    <row r="1" spans="1:18">
      <c r="B1" t="s">
        <v>47</v>
      </c>
      <c r="C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8">
      <c r="C2" s="14">
        <f>control!B7</f>
        <v>5.0000000000000001E-3</v>
      </c>
      <c r="D2">
        <f>SUM(F2:Q2)</f>
        <v>365</v>
      </c>
      <c r="F2" s="24">
        <v>31</v>
      </c>
      <c r="G2" s="24">
        <v>28</v>
      </c>
      <c r="H2" s="24">
        <v>31</v>
      </c>
      <c r="I2" s="24">
        <v>30</v>
      </c>
      <c r="J2" s="24">
        <v>31</v>
      </c>
      <c r="K2" s="24">
        <v>30</v>
      </c>
      <c r="L2" s="24">
        <v>31</v>
      </c>
      <c r="M2" s="24">
        <v>31</v>
      </c>
      <c r="N2" s="24">
        <v>30</v>
      </c>
      <c r="O2" s="24">
        <v>31</v>
      </c>
      <c r="P2" s="24">
        <v>30</v>
      </c>
      <c r="Q2" s="24">
        <v>31</v>
      </c>
    </row>
    <row r="3" spans="1:18">
      <c r="A3" t="str">
        <f>CONCATENATE(Master!B2," ",Master!D2," ",Master!E2," "," ","(", Master!G2,")"," ",Master!C2,Master!F2)</f>
        <v xml:space="preserve"> Emery Francis  () Atwood</v>
      </c>
      <c r="B3" s="8">
        <v>500</v>
      </c>
      <c r="C3" s="11">
        <f t="shared" ref="C3:C55" si="0">$C$2</f>
        <v>5.0000000000000001E-3</v>
      </c>
      <c r="D3">
        <f t="shared" ref="D3:D55" si="1">$D$2</f>
        <v>365</v>
      </c>
      <c r="F3" s="3">
        <f t="shared" ref="F3:Q17" si="2">ROUND($B3*($C3*(F$2/$D3)),6)</f>
        <v>0.21232899999999999</v>
      </c>
      <c r="G3" s="4">
        <f t="shared" ref="G3:Q16" si="3">ROUND($B3*($C3*(G$2/$D3)),6)</f>
        <v>0.19178100000000001</v>
      </c>
      <c r="H3" s="4">
        <f t="shared" si="3"/>
        <v>0.21232899999999999</v>
      </c>
      <c r="I3" s="4">
        <f t="shared" si="3"/>
        <v>0.20547899999999999</v>
      </c>
      <c r="J3" s="4">
        <f t="shared" si="3"/>
        <v>0.21232899999999999</v>
      </c>
      <c r="K3" s="4">
        <f t="shared" si="3"/>
        <v>0.20547899999999999</v>
      </c>
      <c r="L3" s="4">
        <f t="shared" si="3"/>
        <v>0.21232899999999999</v>
      </c>
      <c r="M3" s="4">
        <f t="shared" si="3"/>
        <v>0.21232899999999999</v>
      </c>
      <c r="N3" s="4">
        <f t="shared" si="3"/>
        <v>0.20547899999999999</v>
      </c>
      <c r="O3" s="4">
        <f t="shared" si="3"/>
        <v>0.21232899999999999</v>
      </c>
      <c r="P3" s="4">
        <f t="shared" si="3"/>
        <v>0.20547899999999999</v>
      </c>
      <c r="Q3" s="5">
        <f t="shared" si="3"/>
        <v>0.21232899999999999</v>
      </c>
      <c r="R3" s="1">
        <f t="shared" ref="R3:R55" si="4">SUM(F3:Q3)</f>
        <v>2.5</v>
      </c>
    </row>
    <row r="4" spans="1:18">
      <c r="A4" t="str">
        <f>CONCATENATE(Master!B3," ",Master!D3," ",Master!E3," "," ","(", Master!G3,")"," ",Master!C3,Master!F3)</f>
        <v xml:space="preserve"> Sally   () Atwood</v>
      </c>
      <c r="B4" s="8">
        <v>500</v>
      </c>
      <c r="C4" s="11">
        <f t="shared" si="0"/>
        <v>5.0000000000000001E-3</v>
      </c>
      <c r="D4">
        <f t="shared" si="1"/>
        <v>365</v>
      </c>
      <c r="F4" s="3">
        <f t="shared" si="2"/>
        <v>0.21232899999999999</v>
      </c>
      <c r="G4" s="4">
        <f t="shared" si="3"/>
        <v>0.19178100000000001</v>
      </c>
      <c r="H4" s="4">
        <f t="shared" si="3"/>
        <v>0.21232899999999999</v>
      </c>
      <c r="I4" s="4">
        <f t="shared" si="3"/>
        <v>0.20547899999999999</v>
      </c>
      <c r="J4" s="4">
        <f t="shared" si="3"/>
        <v>0.21232899999999999</v>
      </c>
      <c r="K4" s="4">
        <f t="shared" si="3"/>
        <v>0.20547899999999999</v>
      </c>
      <c r="L4" s="4">
        <f t="shared" si="3"/>
        <v>0.21232899999999999</v>
      </c>
      <c r="M4" s="4">
        <f t="shared" si="3"/>
        <v>0.21232899999999999</v>
      </c>
      <c r="N4" s="4">
        <f t="shared" si="3"/>
        <v>0.20547899999999999</v>
      </c>
      <c r="O4" s="4">
        <f t="shared" si="3"/>
        <v>0.21232899999999999</v>
      </c>
      <c r="P4" s="4">
        <f t="shared" si="3"/>
        <v>0.20547899999999999</v>
      </c>
      <c r="Q4" s="5">
        <f t="shared" si="3"/>
        <v>0.21232899999999999</v>
      </c>
      <c r="R4" s="1">
        <f t="shared" si="4"/>
        <v>2.5</v>
      </c>
    </row>
    <row r="5" spans="1:18">
      <c r="A5" t="str">
        <f>CONCATENATE(Master!B4," ",Master!D4," ",Master!E4," "," ","(", Master!G4,")"," ",Master!C4,Master!F4)</f>
        <v xml:space="preserve"> Urial   () Atwood</v>
      </c>
      <c r="B5" s="8">
        <v>500</v>
      </c>
      <c r="C5" s="11">
        <f t="shared" si="0"/>
        <v>5.0000000000000001E-3</v>
      </c>
      <c r="D5">
        <f t="shared" si="1"/>
        <v>365</v>
      </c>
      <c r="F5" s="3">
        <f t="shared" si="2"/>
        <v>0.21232899999999999</v>
      </c>
      <c r="G5" s="4">
        <f t="shared" si="3"/>
        <v>0.19178100000000001</v>
      </c>
      <c r="H5" s="4">
        <f t="shared" si="3"/>
        <v>0.21232899999999999</v>
      </c>
      <c r="I5" s="4">
        <f t="shared" si="3"/>
        <v>0.20547899999999999</v>
      </c>
      <c r="J5" s="4">
        <f t="shared" si="3"/>
        <v>0.21232899999999999</v>
      </c>
      <c r="K5" s="4">
        <f t="shared" si="3"/>
        <v>0.20547899999999999</v>
      </c>
      <c r="L5" s="4">
        <f t="shared" si="3"/>
        <v>0.21232899999999999</v>
      </c>
      <c r="M5" s="4">
        <f t="shared" si="3"/>
        <v>0.21232899999999999</v>
      </c>
      <c r="N5" s="4">
        <f t="shared" si="3"/>
        <v>0.20547899999999999</v>
      </c>
      <c r="O5" s="4">
        <f t="shared" si="3"/>
        <v>0.21232899999999999</v>
      </c>
      <c r="P5" s="4">
        <f t="shared" si="3"/>
        <v>0.20547899999999999</v>
      </c>
      <c r="Q5" s="5">
        <f t="shared" si="3"/>
        <v>0.21232899999999999</v>
      </c>
      <c r="R5" s="1">
        <f t="shared" si="4"/>
        <v>2.5</v>
      </c>
    </row>
    <row r="6" spans="1:18">
      <c r="A6" t="str">
        <f>CONCATENATE(Master!B5," ",Master!D5," ",Master!E5," "," ","(", Master!G5,")"," ",Master!C5,Master!F5)</f>
        <v xml:space="preserve"> Abigail   (Thomas) Atwood</v>
      </c>
      <c r="B6" s="8">
        <v>500</v>
      </c>
      <c r="C6" s="11">
        <f t="shared" si="0"/>
        <v>5.0000000000000001E-3</v>
      </c>
      <c r="D6">
        <f t="shared" si="1"/>
        <v>365</v>
      </c>
      <c r="F6" s="3">
        <f t="shared" si="2"/>
        <v>0.21232899999999999</v>
      </c>
      <c r="G6" s="4">
        <f t="shared" si="3"/>
        <v>0.19178100000000001</v>
      </c>
      <c r="H6" s="4">
        <f t="shared" si="3"/>
        <v>0.21232899999999999</v>
      </c>
      <c r="I6" s="4">
        <f t="shared" si="3"/>
        <v>0.20547899999999999</v>
      </c>
      <c r="J6" s="4">
        <f t="shared" si="3"/>
        <v>0.21232899999999999</v>
      </c>
      <c r="K6" s="4">
        <f t="shared" si="3"/>
        <v>0.20547899999999999</v>
      </c>
      <c r="L6" s="4">
        <f t="shared" si="3"/>
        <v>0.21232899999999999</v>
      </c>
      <c r="M6" s="4">
        <f t="shared" si="3"/>
        <v>0.21232899999999999</v>
      </c>
      <c r="N6" s="4">
        <f t="shared" si="3"/>
        <v>0.20547899999999999</v>
      </c>
      <c r="O6" s="4">
        <f t="shared" si="3"/>
        <v>0.21232899999999999</v>
      </c>
      <c r="P6" s="4">
        <f t="shared" si="3"/>
        <v>0.20547899999999999</v>
      </c>
      <c r="Q6" s="5">
        <f t="shared" si="3"/>
        <v>0.21232899999999999</v>
      </c>
      <c r="R6" s="1">
        <f t="shared" si="4"/>
        <v>2.5</v>
      </c>
    </row>
    <row r="7" spans="1:18">
      <c r="A7" t="str">
        <f>CONCATENATE(Master!B6," ",Master!D6," ",Master!E6," "," ","(", Master!G6,")"," ",Master!C6,Master!F6)</f>
        <v xml:space="preserve"> Abigail Savery  (Tilson) Atwood</v>
      </c>
      <c r="B7" s="8">
        <v>500</v>
      </c>
      <c r="C7" s="11">
        <f t="shared" si="0"/>
        <v>5.0000000000000001E-3</v>
      </c>
      <c r="D7">
        <f t="shared" si="1"/>
        <v>365</v>
      </c>
      <c r="F7" s="3">
        <f t="shared" si="2"/>
        <v>0.21232899999999999</v>
      </c>
      <c r="G7" s="4">
        <f t="shared" si="3"/>
        <v>0.19178100000000001</v>
      </c>
      <c r="H7" s="4">
        <f t="shared" si="3"/>
        <v>0.21232899999999999</v>
      </c>
      <c r="I7" s="4">
        <f t="shared" si="3"/>
        <v>0.20547899999999999</v>
      </c>
      <c r="J7" s="4">
        <f t="shared" si="3"/>
        <v>0.21232899999999999</v>
      </c>
      <c r="K7" s="4">
        <f t="shared" si="3"/>
        <v>0.20547899999999999</v>
      </c>
      <c r="L7" s="4">
        <f t="shared" si="3"/>
        <v>0.21232899999999999</v>
      </c>
      <c r="M7" s="4">
        <f t="shared" si="3"/>
        <v>0.21232899999999999</v>
      </c>
      <c r="N7" s="4">
        <f t="shared" si="3"/>
        <v>0.20547899999999999</v>
      </c>
      <c r="O7" s="4">
        <f t="shared" si="3"/>
        <v>0.21232899999999999</v>
      </c>
      <c r="P7" s="4">
        <f t="shared" si="3"/>
        <v>0.20547899999999999</v>
      </c>
      <c r="Q7" s="5">
        <f t="shared" si="3"/>
        <v>0.21232899999999999</v>
      </c>
      <c r="R7" s="1">
        <f t="shared" si="4"/>
        <v>2.5</v>
      </c>
    </row>
    <row r="8" spans="1:18">
      <c r="A8" t="str">
        <f>CONCATENATE(Master!B7," ",Master!D7," ",Master!E7," "," ","(", Master!G7,")"," ",Master!C7,Master!F7)</f>
        <v xml:space="preserve"> Elbridge L  () Atwood</v>
      </c>
      <c r="B8" s="8">
        <v>500</v>
      </c>
      <c r="C8" s="11">
        <f t="shared" si="0"/>
        <v>5.0000000000000001E-3</v>
      </c>
      <c r="D8">
        <f t="shared" si="1"/>
        <v>365</v>
      </c>
      <c r="F8" s="3">
        <f t="shared" si="2"/>
        <v>0.21232899999999999</v>
      </c>
      <c r="G8" s="4">
        <f t="shared" si="3"/>
        <v>0.19178100000000001</v>
      </c>
      <c r="H8" s="4">
        <f t="shared" si="3"/>
        <v>0.21232899999999999</v>
      </c>
      <c r="I8" s="4">
        <f t="shared" si="3"/>
        <v>0.20547899999999999</v>
      </c>
      <c r="J8" s="4">
        <f t="shared" si="3"/>
        <v>0.21232899999999999</v>
      </c>
      <c r="K8" s="4">
        <f t="shared" si="3"/>
        <v>0.20547899999999999</v>
      </c>
      <c r="L8" s="4">
        <f t="shared" si="3"/>
        <v>0.21232899999999999</v>
      </c>
      <c r="M8" s="4">
        <f t="shared" si="3"/>
        <v>0.21232899999999999</v>
      </c>
      <c r="N8" s="4">
        <f t="shared" si="3"/>
        <v>0.20547899999999999</v>
      </c>
      <c r="O8" s="4">
        <f t="shared" si="3"/>
        <v>0.21232899999999999</v>
      </c>
      <c r="P8" s="4">
        <f t="shared" si="3"/>
        <v>0.20547899999999999</v>
      </c>
      <c r="Q8" s="5">
        <f t="shared" si="3"/>
        <v>0.21232899999999999</v>
      </c>
      <c r="R8" s="1">
        <f t="shared" si="4"/>
        <v>2.5</v>
      </c>
    </row>
    <row r="9" spans="1:18">
      <c r="A9" t="str">
        <f>CONCATENATE(Master!B8," ",Master!D8," ",Master!E8," "," ","(", Master!G8,")"," ",Master!C8,Master!F8)</f>
        <v xml:space="preserve"> Elsie Fremont  () Atwood</v>
      </c>
      <c r="B9" s="8">
        <v>500</v>
      </c>
      <c r="C9" s="11">
        <f t="shared" si="0"/>
        <v>5.0000000000000001E-3</v>
      </c>
      <c r="D9">
        <f t="shared" si="1"/>
        <v>365</v>
      </c>
      <c r="F9" s="3">
        <f t="shared" si="2"/>
        <v>0.21232899999999999</v>
      </c>
      <c r="G9" s="4">
        <f t="shared" si="3"/>
        <v>0.19178100000000001</v>
      </c>
      <c r="H9" s="4">
        <f t="shared" si="3"/>
        <v>0.21232899999999999</v>
      </c>
      <c r="I9" s="4">
        <f t="shared" si="3"/>
        <v>0.20547899999999999</v>
      </c>
      <c r="J9" s="4">
        <f t="shared" si="3"/>
        <v>0.21232899999999999</v>
      </c>
      <c r="K9" s="4">
        <f t="shared" si="3"/>
        <v>0.20547899999999999</v>
      </c>
      <c r="L9" s="4">
        <f t="shared" si="3"/>
        <v>0.21232899999999999</v>
      </c>
      <c r="M9" s="4">
        <f t="shared" si="3"/>
        <v>0.21232899999999999</v>
      </c>
      <c r="N9" s="4">
        <f t="shared" si="3"/>
        <v>0.20547899999999999</v>
      </c>
      <c r="O9" s="4">
        <f t="shared" si="3"/>
        <v>0.21232899999999999</v>
      </c>
      <c r="P9" s="4">
        <f t="shared" si="3"/>
        <v>0.20547899999999999</v>
      </c>
      <c r="Q9" s="5">
        <f t="shared" si="3"/>
        <v>0.21232899999999999</v>
      </c>
      <c r="R9" s="1">
        <f t="shared" si="4"/>
        <v>2.5</v>
      </c>
    </row>
    <row r="10" spans="1:18">
      <c r="A10" t="str">
        <f>CONCATENATE(Master!B9," ",Master!D9," ",Master!E9," "," ","(", Master!G9,")"," ",Master!C9,Master!F9)</f>
        <v xml:space="preserve"> Hannah   (Shaw) Atwood</v>
      </c>
      <c r="B10" s="8">
        <v>500</v>
      </c>
      <c r="C10" s="11">
        <f t="shared" si="0"/>
        <v>5.0000000000000001E-3</v>
      </c>
      <c r="D10">
        <f t="shared" si="1"/>
        <v>365</v>
      </c>
      <c r="F10" s="3">
        <f t="shared" si="2"/>
        <v>0.21232899999999999</v>
      </c>
      <c r="G10" s="4">
        <f t="shared" si="3"/>
        <v>0.19178100000000001</v>
      </c>
      <c r="H10" s="4">
        <f t="shared" si="3"/>
        <v>0.21232899999999999</v>
      </c>
      <c r="I10" s="4">
        <f t="shared" si="3"/>
        <v>0.20547899999999999</v>
      </c>
      <c r="J10" s="4">
        <f t="shared" si="3"/>
        <v>0.21232899999999999</v>
      </c>
      <c r="K10" s="4">
        <f t="shared" si="3"/>
        <v>0.20547899999999999</v>
      </c>
      <c r="L10" s="4">
        <f t="shared" si="3"/>
        <v>0.21232899999999999</v>
      </c>
      <c r="M10" s="4">
        <f t="shared" si="3"/>
        <v>0.21232899999999999</v>
      </c>
      <c r="N10" s="4">
        <f t="shared" si="3"/>
        <v>0.20547899999999999</v>
      </c>
      <c r="O10" s="4">
        <f t="shared" si="3"/>
        <v>0.21232899999999999</v>
      </c>
      <c r="P10" s="4">
        <f t="shared" si="3"/>
        <v>0.20547899999999999</v>
      </c>
      <c r="Q10" s="5">
        <f t="shared" si="3"/>
        <v>0.21232899999999999</v>
      </c>
      <c r="R10" s="1">
        <f t="shared" si="4"/>
        <v>2.5</v>
      </c>
    </row>
    <row r="11" spans="1:18">
      <c r="A11" t="str">
        <f>CONCATENATE(Master!B10," ",Master!D10," ",Master!E10," "," ","(", Master!G10,")"," ",Master!C10,Master!F10)</f>
        <v xml:space="preserve"> Ichabod   () Atwood</v>
      </c>
      <c r="B11" s="8">
        <v>500</v>
      </c>
      <c r="C11" s="11">
        <f t="shared" si="0"/>
        <v>5.0000000000000001E-3</v>
      </c>
      <c r="D11">
        <f t="shared" si="1"/>
        <v>365</v>
      </c>
      <c r="F11" s="3">
        <f t="shared" si="2"/>
        <v>0.21232899999999999</v>
      </c>
      <c r="G11" s="4">
        <f t="shared" si="3"/>
        <v>0.19178100000000001</v>
      </c>
      <c r="H11" s="4">
        <f t="shared" si="3"/>
        <v>0.21232899999999999</v>
      </c>
      <c r="I11" s="4">
        <f t="shared" si="3"/>
        <v>0.20547899999999999</v>
      </c>
      <c r="J11" s="4">
        <f t="shared" si="3"/>
        <v>0.21232899999999999</v>
      </c>
      <c r="K11" s="4">
        <f t="shared" si="3"/>
        <v>0.20547899999999999</v>
      </c>
      <c r="L11" s="4">
        <f t="shared" si="3"/>
        <v>0.21232899999999999</v>
      </c>
      <c r="M11" s="4">
        <f t="shared" si="3"/>
        <v>0.21232899999999999</v>
      </c>
      <c r="N11" s="4">
        <f t="shared" si="3"/>
        <v>0.20547899999999999</v>
      </c>
      <c r="O11" s="4">
        <f t="shared" si="3"/>
        <v>0.21232899999999999</v>
      </c>
      <c r="P11" s="4">
        <f t="shared" si="3"/>
        <v>0.20547899999999999</v>
      </c>
      <c r="Q11" s="5">
        <f t="shared" si="3"/>
        <v>0.21232899999999999</v>
      </c>
      <c r="R11" s="1">
        <f t="shared" si="4"/>
        <v>2.5</v>
      </c>
    </row>
    <row r="12" spans="1:18">
      <c r="A12" t="str">
        <f>CONCATENATE(Master!B11," ",Master!D11," ",Master!E11," "," ","(", Master!G11,")"," ",Master!C11,Master!F11)</f>
        <v xml:space="preserve"> Ichabod Francis  () Atwood</v>
      </c>
      <c r="B12" s="8">
        <v>500</v>
      </c>
      <c r="C12" s="11">
        <f t="shared" si="0"/>
        <v>5.0000000000000001E-3</v>
      </c>
      <c r="D12">
        <f t="shared" si="1"/>
        <v>365</v>
      </c>
      <c r="F12" s="3">
        <f t="shared" si="2"/>
        <v>0.21232899999999999</v>
      </c>
      <c r="G12" s="4">
        <f t="shared" si="3"/>
        <v>0.19178100000000001</v>
      </c>
      <c r="H12" s="4">
        <f t="shared" si="3"/>
        <v>0.21232899999999999</v>
      </c>
      <c r="I12" s="4">
        <f t="shared" si="3"/>
        <v>0.20547899999999999</v>
      </c>
      <c r="J12" s="4">
        <f t="shared" si="3"/>
        <v>0.21232899999999999</v>
      </c>
      <c r="K12" s="4">
        <f t="shared" si="3"/>
        <v>0.20547899999999999</v>
      </c>
      <c r="L12" s="4">
        <f t="shared" si="3"/>
        <v>0.21232899999999999</v>
      </c>
      <c r="M12" s="4">
        <f t="shared" si="3"/>
        <v>0.21232899999999999</v>
      </c>
      <c r="N12" s="4">
        <f t="shared" si="3"/>
        <v>0.20547899999999999</v>
      </c>
      <c r="O12" s="4">
        <f t="shared" si="3"/>
        <v>0.21232899999999999</v>
      </c>
      <c r="P12" s="4">
        <f t="shared" si="3"/>
        <v>0.20547899999999999</v>
      </c>
      <c r="Q12" s="5">
        <f t="shared" si="3"/>
        <v>0.21232899999999999</v>
      </c>
      <c r="R12" s="1">
        <f t="shared" si="4"/>
        <v>2.5</v>
      </c>
    </row>
    <row r="13" spans="1:18">
      <c r="A13" t="str">
        <f>CONCATENATE(Master!B12," ",Master!D12," ",Master!E12," "," ","(", Master!G12,")"," ",Master!C12,Master!F12)</f>
        <v xml:space="preserve"> Lafayette   () Atwood</v>
      </c>
      <c r="B13" s="8">
        <v>500</v>
      </c>
      <c r="C13" s="11">
        <f t="shared" si="0"/>
        <v>5.0000000000000001E-3</v>
      </c>
      <c r="D13">
        <f t="shared" si="1"/>
        <v>365</v>
      </c>
      <c r="F13" s="3">
        <f t="shared" si="2"/>
        <v>0.21232899999999999</v>
      </c>
      <c r="G13" s="4">
        <f t="shared" si="3"/>
        <v>0.19178100000000001</v>
      </c>
      <c r="H13" s="4">
        <f t="shared" si="3"/>
        <v>0.21232899999999999</v>
      </c>
      <c r="I13" s="4">
        <f t="shared" si="3"/>
        <v>0.20547899999999999</v>
      </c>
      <c r="J13" s="4">
        <f t="shared" si="3"/>
        <v>0.21232899999999999</v>
      </c>
      <c r="K13" s="4">
        <f t="shared" si="3"/>
        <v>0.20547899999999999</v>
      </c>
      <c r="L13" s="4">
        <f t="shared" si="3"/>
        <v>0.21232899999999999</v>
      </c>
      <c r="M13" s="4">
        <f t="shared" si="3"/>
        <v>0.21232899999999999</v>
      </c>
      <c r="N13" s="4">
        <f t="shared" si="3"/>
        <v>0.20547899999999999</v>
      </c>
      <c r="O13" s="4">
        <f t="shared" si="3"/>
        <v>0.21232899999999999</v>
      </c>
      <c r="P13" s="4">
        <f t="shared" si="3"/>
        <v>0.20547899999999999</v>
      </c>
      <c r="Q13" s="5">
        <f t="shared" si="3"/>
        <v>0.21232899999999999</v>
      </c>
      <c r="R13" s="1">
        <f t="shared" si="4"/>
        <v>2.5</v>
      </c>
    </row>
    <row r="14" spans="1:18">
      <c r="A14" t="str">
        <f>CONCATENATE(Master!B13," ",Master!D13," ",Master!E13," "," ","(", Master!G13,")"," ",Master!C13,Master!F13)</f>
        <v xml:space="preserve"> Mary   () Atwood</v>
      </c>
      <c r="B14" s="8">
        <v>500</v>
      </c>
      <c r="C14" s="11">
        <f t="shared" si="0"/>
        <v>5.0000000000000001E-3</v>
      </c>
      <c r="D14">
        <f t="shared" si="1"/>
        <v>365</v>
      </c>
      <c r="F14" s="3">
        <f t="shared" si="2"/>
        <v>0.21232899999999999</v>
      </c>
      <c r="G14" s="4">
        <f t="shared" si="3"/>
        <v>0.19178100000000001</v>
      </c>
      <c r="H14" s="4">
        <f t="shared" si="3"/>
        <v>0.21232899999999999</v>
      </c>
      <c r="I14" s="4">
        <f t="shared" si="3"/>
        <v>0.20547899999999999</v>
      </c>
      <c r="J14" s="4">
        <f t="shared" si="3"/>
        <v>0.21232899999999999</v>
      </c>
      <c r="K14" s="4">
        <f t="shared" si="3"/>
        <v>0.20547899999999999</v>
      </c>
      <c r="L14" s="4">
        <f t="shared" si="3"/>
        <v>0.21232899999999999</v>
      </c>
      <c r="M14" s="4">
        <f t="shared" si="3"/>
        <v>0.21232899999999999</v>
      </c>
      <c r="N14" s="4">
        <f t="shared" si="3"/>
        <v>0.20547899999999999</v>
      </c>
      <c r="O14" s="4">
        <f t="shared" si="3"/>
        <v>0.21232899999999999</v>
      </c>
      <c r="P14" s="4">
        <f t="shared" si="3"/>
        <v>0.20547899999999999</v>
      </c>
      <c r="Q14" s="5">
        <f t="shared" si="3"/>
        <v>0.21232899999999999</v>
      </c>
      <c r="R14" s="1">
        <f t="shared" si="4"/>
        <v>2.5</v>
      </c>
    </row>
    <row r="15" spans="1:18">
      <c r="A15" t="str">
        <f>CONCATENATE(Master!B14," ",Master!D14," ",Master!E14," "," ","(", Master!G14,")"," ",Master!C14,Master!F14)</f>
        <v xml:space="preserve"> Nathaniel   () Atwood</v>
      </c>
      <c r="B15" s="8">
        <v>500</v>
      </c>
      <c r="C15" s="11">
        <f t="shared" si="0"/>
        <v>5.0000000000000001E-3</v>
      </c>
      <c r="D15">
        <f t="shared" si="1"/>
        <v>365</v>
      </c>
      <c r="F15" s="3">
        <f t="shared" si="2"/>
        <v>0.21232899999999999</v>
      </c>
      <c r="G15" s="4">
        <f t="shared" si="3"/>
        <v>0.19178100000000001</v>
      </c>
      <c r="H15" s="4">
        <f t="shared" si="3"/>
        <v>0.21232899999999999</v>
      </c>
      <c r="I15" s="4">
        <f t="shared" si="3"/>
        <v>0.20547899999999999</v>
      </c>
      <c r="J15" s="4">
        <f t="shared" si="3"/>
        <v>0.21232899999999999</v>
      </c>
      <c r="K15" s="4">
        <f t="shared" si="3"/>
        <v>0.20547899999999999</v>
      </c>
      <c r="L15" s="4">
        <f t="shared" si="3"/>
        <v>0.21232899999999999</v>
      </c>
      <c r="M15" s="4">
        <f t="shared" si="3"/>
        <v>0.21232899999999999</v>
      </c>
      <c r="N15" s="4">
        <f t="shared" si="3"/>
        <v>0.20547899999999999</v>
      </c>
      <c r="O15" s="4">
        <f t="shared" si="3"/>
        <v>0.21232899999999999</v>
      </c>
      <c r="P15" s="4">
        <f t="shared" si="3"/>
        <v>0.20547899999999999</v>
      </c>
      <c r="Q15" s="5">
        <f t="shared" si="3"/>
        <v>0.21232899999999999</v>
      </c>
      <c r="R15" s="1">
        <f t="shared" si="4"/>
        <v>2.5</v>
      </c>
    </row>
    <row r="16" spans="1:18">
      <c r="A16" t="str">
        <f>CONCATENATE(Master!B15," ",Master!D15," ",Master!E15," "," ","(", Master!G15,")"," ",Master!C15,Master!F15)</f>
        <v xml:space="preserve"> Reuel   () Atwood</v>
      </c>
      <c r="B16" s="8">
        <v>500</v>
      </c>
      <c r="C16" s="11">
        <f t="shared" si="0"/>
        <v>5.0000000000000001E-3</v>
      </c>
      <c r="D16">
        <f t="shared" si="1"/>
        <v>365</v>
      </c>
      <c r="F16" s="3">
        <f t="shared" si="2"/>
        <v>0.21232899999999999</v>
      </c>
      <c r="G16" s="4">
        <f t="shared" si="3"/>
        <v>0.19178100000000001</v>
      </c>
      <c r="H16" s="4">
        <f t="shared" si="3"/>
        <v>0.21232899999999999</v>
      </c>
      <c r="I16" s="4">
        <f t="shared" si="3"/>
        <v>0.20547899999999999</v>
      </c>
      <c r="J16" s="4">
        <f t="shared" si="3"/>
        <v>0.21232899999999999</v>
      </c>
      <c r="K16" s="4">
        <f t="shared" si="3"/>
        <v>0.20547899999999999</v>
      </c>
      <c r="L16" s="4">
        <f t="shared" si="3"/>
        <v>0.21232899999999999</v>
      </c>
      <c r="M16" s="4">
        <f t="shared" si="3"/>
        <v>0.21232899999999999</v>
      </c>
      <c r="N16" s="4">
        <f t="shared" si="3"/>
        <v>0.20547899999999999</v>
      </c>
      <c r="O16" s="4">
        <f t="shared" si="3"/>
        <v>0.21232899999999999</v>
      </c>
      <c r="P16" s="4">
        <f t="shared" si="3"/>
        <v>0.20547899999999999</v>
      </c>
      <c r="Q16" s="5">
        <f t="shared" si="3"/>
        <v>0.21232899999999999</v>
      </c>
      <c r="R16" s="1">
        <f t="shared" si="4"/>
        <v>2.5</v>
      </c>
    </row>
    <row r="17" spans="1:18">
      <c r="A17" t="str">
        <f>CONCATENATE(Master!B16," ",Master!D16," ",Master!E16," "," ","(", Master!G16,")"," ",Master!C16,Master!F16)</f>
        <v xml:space="preserve"> Zilpah   (Shurtleff) Atwood</v>
      </c>
      <c r="B17" s="8">
        <v>500</v>
      </c>
      <c r="C17" s="11">
        <f t="shared" si="0"/>
        <v>5.0000000000000001E-3</v>
      </c>
      <c r="D17">
        <f t="shared" si="1"/>
        <v>365</v>
      </c>
      <c r="F17" s="3">
        <f t="shared" si="2"/>
        <v>0.21232899999999999</v>
      </c>
      <c r="G17" s="4">
        <f t="shared" si="2"/>
        <v>0.19178100000000001</v>
      </c>
      <c r="H17" s="4">
        <f t="shared" si="2"/>
        <v>0.21232899999999999</v>
      </c>
      <c r="I17" s="4">
        <f t="shared" si="2"/>
        <v>0.20547899999999999</v>
      </c>
      <c r="J17" s="4">
        <f t="shared" si="2"/>
        <v>0.21232899999999999</v>
      </c>
      <c r="K17" s="4">
        <f t="shared" si="2"/>
        <v>0.20547899999999999</v>
      </c>
      <c r="L17" s="4">
        <f t="shared" si="2"/>
        <v>0.21232899999999999</v>
      </c>
      <c r="M17" s="4">
        <f t="shared" si="2"/>
        <v>0.21232899999999999</v>
      </c>
      <c r="N17" s="4">
        <f t="shared" si="2"/>
        <v>0.20547899999999999</v>
      </c>
      <c r="O17" s="4">
        <f t="shared" si="2"/>
        <v>0.21232899999999999</v>
      </c>
      <c r="P17" s="4">
        <f t="shared" si="2"/>
        <v>0.20547899999999999</v>
      </c>
      <c r="Q17" s="5">
        <f t="shared" si="2"/>
        <v>0.21232899999999999</v>
      </c>
      <c r="R17" s="1">
        <f t="shared" si="4"/>
        <v>2.5</v>
      </c>
    </row>
    <row r="18" spans="1:18">
      <c r="A18" t="str">
        <f>CONCATENATE(Master!B17," ",Master!D17," ",Master!E17," "," ","(", Master!G17,")"," ",Master!C17,Master!F17)</f>
        <v xml:space="preserve"> Hannah Zilpah  (Atwood) Bishop</v>
      </c>
      <c r="B18" s="8">
        <v>500</v>
      </c>
      <c r="C18" s="11">
        <f t="shared" si="0"/>
        <v>5.0000000000000001E-3</v>
      </c>
      <c r="D18">
        <f t="shared" si="1"/>
        <v>365</v>
      </c>
      <c r="F18" s="3">
        <f t="shared" ref="F18:Q33" si="5">ROUND($B18*($C18*(F$2/$D18)),6)</f>
        <v>0.21232899999999999</v>
      </c>
      <c r="G18" s="4">
        <f t="shared" si="5"/>
        <v>0.19178100000000001</v>
      </c>
      <c r="H18" s="4">
        <f t="shared" si="5"/>
        <v>0.21232899999999999</v>
      </c>
      <c r="I18" s="4">
        <f t="shared" si="5"/>
        <v>0.20547899999999999</v>
      </c>
      <c r="J18" s="4">
        <f t="shared" si="5"/>
        <v>0.21232899999999999</v>
      </c>
      <c r="K18" s="4">
        <f t="shared" si="5"/>
        <v>0.20547899999999999</v>
      </c>
      <c r="L18" s="4">
        <f t="shared" si="5"/>
        <v>0.21232899999999999</v>
      </c>
      <c r="M18" s="4">
        <f t="shared" si="5"/>
        <v>0.21232899999999999</v>
      </c>
      <c r="N18" s="4">
        <f t="shared" si="5"/>
        <v>0.20547899999999999</v>
      </c>
      <c r="O18" s="4">
        <f t="shared" si="5"/>
        <v>0.21232899999999999</v>
      </c>
      <c r="P18" s="4">
        <f t="shared" si="5"/>
        <v>0.20547899999999999</v>
      </c>
      <c r="Q18" s="5">
        <f t="shared" si="5"/>
        <v>0.21232899999999999</v>
      </c>
      <c r="R18" s="1">
        <f t="shared" si="4"/>
        <v>2.5</v>
      </c>
    </row>
    <row r="19" spans="1:18">
      <c r="A19" t="str">
        <f>CONCATENATE(Master!B18," ",Master!D18," ",Master!E18," "," ","(", Master!G18,")"," ",Master!C18,Master!F18)</f>
        <v xml:space="preserve"> Joshua Kinny  () Bishop</v>
      </c>
      <c r="B19" s="8">
        <v>500</v>
      </c>
      <c r="C19" s="11">
        <f t="shared" si="0"/>
        <v>5.0000000000000001E-3</v>
      </c>
      <c r="D19">
        <f t="shared" si="1"/>
        <v>365</v>
      </c>
      <c r="F19" s="3">
        <f t="shared" si="5"/>
        <v>0.21232899999999999</v>
      </c>
      <c r="G19" s="4">
        <f t="shared" si="5"/>
        <v>0.19178100000000001</v>
      </c>
      <c r="H19" s="4">
        <f t="shared" si="5"/>
        <v>0.21232899999999999</v>
      </c>
      <c r="I19" s="4">
        <f t="shared" si="5"/>
        <v>0.20547899999999999</v>
      </c>
      <c r="J19" s="4">
        <f t="shared" si="5"/>
        <v>0.21232899999999999</v>
      </c>
      <c r="K19" s="4">
        <f t="shared" si="5"/>
        <v>0.20547899999999999</v>
      </c>
      <c r="L19" s="4">
        <f t="shared" si="5"/>
        <v>0.21232899999999999</v>
      </c>
      <c r="M19" s="4">
        <f t="shared" si="5"/>
        <v>0.21232899999999999</v>
      </c>
      <c r="N19" s="4">
        <f t="shared" si="5"/>
        <v>0.20547899999999999</v>
      </c>
      <c r="O19" s="4">
        <f t="shared" si="5"/>
        <v>0.21232899999999999</v>
      </c>
      <c r="P19" s="4">
        <f t="shared" si="5"/>
        <v>0.20547899999999999</v>
      </c>
      <c r="Q19" s="5">
        <f t="shared" si="5"/>
        <v>0.21232899999999999</v>
      </c>
      <c r="R19" s="1">
        <f t="shared" si="4"/>
        <v>2.5</v>
      </c>
    </row>
    <row r="20" spans="1:18">
      <c r="A20" t="str">
        <f>CONCATENATE(Master!B19," ",Master!D19," ",Master!E19," "," ","(", Master!G19,")"," ",Master!C19,Master!F19)</f>
        <v xml:space="preserve"> Sarah   (Coggshall) Chase</v>
      </c>
      <c r="B20" s="8">
        <v>500</v>
      </c>
      <c r="C20" s="11">
        <f t="shared" si="0"/>
        <v>5.0000000000000001E-3</v>
      </c>
      <c r="D20">
        <f t="shared" si="1"/>
        <v>365</v>
      </c>
      <c r="F20" s="3">
        <f t="shared" si="5"/>
        <v>0.21232899999999999</v>
      </c>
      <c r="G20" s="4">
        <f t="shared" si="5"/>
        <v>0.19178100000000001</v>
      </c>
      <c r="H20" s="4">
        <f t="shared" si="5"/>
        <v>0.21232899999999999</v>
      </c>
      <c r="I20" s="4">
        <f t="shared" si="5"/>
        <v>0.20547899999999999</v>
      </c>
      <c r="J20" s="4">
        <f t="shared" si="5"/>
        <v>0.21232899999999999</v>
      </c>
      <c r="K20" s="4">
        <f t="shared" si="5"/>
        <v>0.20547899999999999</v>
      </c>
      <c r="L20" s="4">
        <f t="shared" si="5"/>
        <v>0.21232899999999999</v>
      </c>
      <c r="M20" s="4">
        <f t="shared" si="5"/>
        <v>0.21232899999999999</v>
      </c>
      <c r="N20" s="4">
        <f t="shared" si="5"/>
        <v>0.20547899999999999</v>
      </c>
      <c r="O20" s="4">
        <f t="shared" si="5"/>
        <v>0.21232899999999999</v>
      </c>
      <c r="P20" s="4">
        <f t="shared" si="5"/>
        <v>0.20547899999999999</v>
      </c>
      <c r="Q20" s="5">
        <f t="shared" si="5"/>
        <v>0.21232899999999999</v>
      </c>
      <c r="R20" s="1">
        <f t="shared" si="4"/>
        <v>2.5</v>
      </c>
    </row>
    <row r="21" spans="1:18">
      <c r="A21" t="str">
        <f>CONCATENATE(Master!B20," ",Master!D20," ",Master!E20," "," ","(", Master!G20,")"," ",Master!C20,Master!F20)</f>
        <v xml:space="preserve"> Ezra Stillman  () Chase</v>
      </c>
      <c r="B21" s="8">
        <v>500</v>
      </c>
      <c r="C21" s="11">
        <f t="shared" si="0"/>
        <v>5.0000000000000001E-3</v>
      </c>
      <c r="D21">
        <f t="shared" si="1"/>
        <v>365</v>
      </c>
      <c r="F21" s="3">
        <f t="shared" si="5"/>
        <v>0.21232899999999999</v>
      </c>
      <c r="G21" s="4">
        <f t="shared" si="5"/>
        <v>0.19178100000000001</v>
      </c>
      <c r="H21" s="4">
        <f t="shared" si="5"/>
        <v>0.21232899999999999</v>
      </c>
      <c r="I21" s="4">
        <f t="shared" si="5"/>
        <v>0.20547899999999999</v>
      </c>
      <c r="J21" s="4">
        <f t="shared" si="5"/>
        <v>0.21232899999999999</v>
      </c>
      <c r="K21" s="4">
        <f t="shared" si="5"/>
        <v>0.20547899999999999</v>
      </c>
      <c r="L21" s="4">
        <f t="shared" si="5"/>
        <v>0.21232899999999999</v>
      </c>
      <c r="M21" s="4">
        <f t="shared" si="5"/>
        <v>0.21232899999999999</v>
      </c>
      <c r="N21" s="4">
        <f t="shared" si="5"/>
        <v>0.20547899999999999</v>
      </c>
      <c r="O21" s="4">
        <f t="shared" si="5"/>
        <v>0.21232899999999999</v>
      </c>
      <c r="P21" s="4">
        <f t="shared" si="5"/>
        <v>0.20547899999999999</v>
      </c>
      <c r="Q21" s="5">
        <f t="shared" si="5"/>
        <v>0.21232899999999999</v>
      </c>
      <c r="R21" s="1">
        <f t="shared" si="4"/>
        <v>2.5</v>
      </c>
    </row>
    <row r="22" spans="1:18">
      <c r="A22" t="str">
        <f>CONCATENATE(Master!B21," ",Master!D21," ",Master!E21," "," ","(", Master!G21,")"," ",Master!C21,Master!F21)</f>
        <v xml:space="preserve"> Ralph W  () Churbuck</v>
      </c>
      <c r="B22" s="8">
        <v>500</v>
      </c>
      <c r="C22" s="11">
        <f t="shared" si="0"/>
        <v>5.0000000000000001E-3</v>
      </c>
      <c r="D22">
        <f t="shared" si="1"/>
        <v>365</v>
      </c>
      <c r="F22" s="3">
        <f t="shared" si="5"/>
        <v>0.21232899999999999</v>
      </c>
      <c r="G22" s="4">
        <f t="shared" si="5"/>
        <v>0.19178100000000001</v>
      </c>
      <c r="H22" s="4">
        <f t="shared" si="5"/>
        <v>0.21232899999999999</v>
      </c>
      <c r="I22" s="4">
        <f t="shared" si="5"/>
        <v>0.20547899999999999</v>
      </c>
      <c r="J22" s="4">
        <f t="shared" si="5"/>
        <v>0.21232899999999999</v>
      </c>
      <c r="K22" s="4">
        <f t="shared" si="5"/>
        <v>0.20547899999999999</v>
      </c>
      <c r="L22" s="4">
        <f t="shared" si="5"/>
        <v>0.21232899999999999</v>
      </c>
      <c r="M22" s="4">
        <f t="shared" si="5"/>
        <v>0.21232899999999999</v>
      </c>
      <c r="N22" s="4">
        <f t="shared" si="5"/>
        <v>0.20547899999999999</v>
      </c>
      <c r="O22" s="4">
        <f t="shared" si="5"/>
        <v>0.21232899999999999</v>
      </c>
      <c r="P22" s="4">
        <f t="shared" si="5"/>
        <v>0.20547899999999999</v>
      </c>
      <c r="Q22" s="5">
        <f t="shared" si="5"/>
        <v>0.21232899999999999</v>
      </c>
      <c r="R22" s="1">
        <f t="shared" si="4"/>
        <v>2.5</v>
      </c>
    </row>
    <row r="23" spans="1:18">
      <c r="A23" t="str">
        <f>CONCATENATE(Master!B22," ",Master!D22," ",Master!E22," "," ","(", Master!G22,")"," ",Master!C22,Master!F22)</f>
        <v xml:space="preserve"> Walter F  () Churbuck</v>
      </c>
      <c r="B23" s="8">
        <v>500</v>
      </c>
      <c r="C23" s="11">
        <f t="shared" si="0"/>
        <v>5.0000000000000001E-3</v>
      </c>
      <c r="D23">
        <f t="shared" si="1"/>
        <v>365</v>
      </c>
      <c r="F23" s="3">
        <f t="shared" si="5"/>
        <v>0.21232899999999999</v>
      </c>
      <c r="G23" s="4">
        <f t="shared" si="5"/>
        <v>0.19178100000000001</v>
      </c>
      <c r="H23" s="4">
        <f t="shared" si="5"/>
        <v>0.21232899999999999</v>
      </c>
      <c r="I23" s="4">
        <f t="shared" si="5"/>
        <v>0.20547899999999999</v>
      </c>
      <c r="J23" s="4">
        <f t="shared" si="5"/>
        <v>0.21232899999999999</v>
      </c>
      <c r="K23" s="4">
        <f t="shared" si="5"/>
        <v>0.20547899999999999</v>
      </c>
      <c r="L23" s="4">
        <f t="shared" si="5"/>
        <v>0.21232899999999999</v>
      </c>
      <c r="M23" s="4">
        <f t="shared" si="5"/>
        <v>0.21232899999999999</v>
      </c>
      <c r="N23" s="4">
        <f t="shared" si="5"/>
        <v>0.20547899999999999</v>
      </c>
      <c r="O23" s="4">
        <f t="shared" si="5"/>
        <v>0.21232899999999999</v>
      </c>
      <c r="P23" s="4">
        <f t="shared" si="5"/>
        <v>0.20547899999999999</v>
      </c>
      <c r="Q23" s="5">
        <f t="shared" si="5"/>
        <v>0.21232899999999999</v>
      </c>
      <c r="R23" s="1">
        <f t="shared" si="4"/>
        <v>2.5</v>
      </c>
    </row>
    <row r="24" spans="1:18">
      <c r="A24" t="str">
        <f>CONCATENATE(Master!B23," ",Master!D23," ",Master!E23," "," ","(", Master!G23,")"," ",Master!C23,Master!F23)</f>
        <v xml:space="preserve"> Henry Robert  () Clark</v>
      </c>
      <c r="B24" s="8">
        <v>500</v>
      </c>
      <c r="C24" s="11">
        <f t="shared" si="0"/>
        <v>5.0000000000000001E-3</v>
      </c>
      <c r="D24">
        <f t="shared" si="1"/>
        <v>365</v>
      </c>
      <c r="F24" s="3">
        <f t="shared" si="5"/>
        <v>0.21232899999999999</v>
      </c>
      <c r="G24" s="4">
        <f t="shared" si="5"/>
        <v>0.19178100000000001</v>
      </c>
      <c r="H24" s="4">
        <f t="shared" si="5"/>
        <v>0.21232899999999999</v>
      </c>
      <c r="I24" s="4">
        <f t="shared" si="5"/>
        <v>0.20547899999999999</v>
      </c>
      <c r="J24" s="4">
        <f t="shared" si="5"/>
        <v>0.21232899999999999</v>
      </c>
      <c r="K24" s="4">
        <f t="shared" si="5"/>
        <v>0.20547899999999999</v>
      </c>
      <c r="L24" s="4">
        <f t="shared" si="5"/>
        <v>0.21232899999999999</v>
      </c>
      <c r="M24" s="4">
        <f t="shared" si="5"/>
        <v>0.21232899999999999</v>
      </c>
      <c r="N24" s="4">
        <f t="shared" si="5"/>
        <v>0.20547899999999999</v>
      </c>
      <c r="O24" s="4">
        <f t="shared" si="5"/>
        <v>0.21232899999999999</v>
      </c>
      <c r="P24" s="4">
        <f t="shared" si="5"/>
        <v>0.20547899999999999</v>
      </c>
      <c r="Q24" s="5">
        <f t="shared" si="5"/>
        <v>0.21232899999999999</v>
      </c>
      <c r="R24" s="1">
        <f t="shared" si="4"/>
        <v>2.5</v>
      </c>
    </row>
    <row r="25" spans="1:18">
      <c r="A25" t="str">
        <f>CONCATENATE(Master!B24," ",Master!D24," ",Master!E24," "," ","(", Master!G24,")"," ",Master!C24,Master!F24)</f>
        <v xml:space="preserve"> infant daughter  () Clark</v>
      </c>
      <c r="B25" s="8">
        <v>500</v>
      </c>
      <c r="C25" s="11">
        <f t="shared" si="0"/>
        <v>5.0000000000000001E-3</v>
      </c>
      <c r="D25">
        <f t="shared" si="1"/>
        <v>365</v>
      </c>
      <c r="F25" s="3">
        <f t="shared" si="5"/>
        <v>0.21232899999999999</v>
      </c>
      <c r="G25" s="4">
        <f t="shared" si="5"/>
        <v>0.19178100000000001</v>
      </c>
      <c r="H25" s="4">
        <f t="shared" si="5"/>
        <v>0.21232899999999999</v>
      </c>
      <c r="I25" s="4">
        <f t="shared" si="5"/>
        <v>0.20547899999999999</v>
      </c>
      <c r="J25" s="4">
        <f t="shared" si="5"/>
        <v>0.21232899999999999</v>
      </c>
      <c r="K25" s="4">
        <f t="shared" si="5"/>
        <v>0.20547899999999999</v>
      </c>
      <c r="L25" s="4">
        <f t="shared" si="5"/>
        <v>0.21232899999999999</v>
      </c>
      <c r="M25" s="4">
        <f t="shared" si="5"/>
        <v>0.21232899999999999</v>
      </c>
      <c r="N25" s="4">
        <f t="shared" si="5"/>
        <v>0.20547899999999999</v>
      </c>
      <c r="O25" s="4">
        <f t="shared" si="5"/>
        <v>0.21232899999999999</v>
      </c>
      <c r="P25" s="4">
        <f t="shared" si="5"/>
        <v>0.20547899999999999</v>
      </c>
      <c r="Q25" s="5">
        <f t="shared" si="5"/>
        <v>0.21232899999999999</v>
      </c>
      <c r="R25" s="1">
        <f t="shared" si="4"/>
        <v>2.5</v>
      </c>
    </row>
    <row r="26" spans="1:18">
      <c r="A26" t="str">
        <f>CONCATENATE(Master!B25," ",Master!D25," ",Master!E25," "," ","(", Master!G25,")"," ",Master!C25,Master!F25)</f>
        <v xml:space="preserve"> Maltiah Robert  () Clark</v>
      </c>
      <c r="B26" s="8">
        <v>500</v>
      </c>
      <c r="C26" s="11">
        <f t="shared" si="0"/>
        <v>5.0000000000000001E-3</v>
      </c>
      <c r="D26">
        <f t="shared" si="1"/>
        <v>365</v>
      </c>
      <c r="F26" s="3">
        <f t="shared" si="5"/>
        <v>0.21232899999999999</v>
      </c>
      <c r="G26" s="4">
        <f t="shared" si="5"/>
        <v>0.19178100000000001</v>
      </c>
      <c r="H26" s="4">
        <f t="shared" si="5"/>
        <v>0.21232899999999999</v>
      </c>
      <c r="I26" s="4">
        <f t="shared" si="5"/>
        <v>0.20547899999999999</v>
      </c>
      <c r="J26" s="4">
        <f t="shared" si="5"/>
        <v>0.21232899999999999</v>
      </c>
      <c r="K26" s="4">
        <f t="shared" si="5"/>
        <v>0.20547899999999999</v>
      </c>
      <c r="L26" s="4">
        <f t="shared" si="5"/>
        <v>0.21232899999999999</v>
      </c>
      <c r="M26" s="4">
        <f t="shared" si="5"/>
        <v>0.21232899999999999</v>
      </c>
      <c r="N26" s="4">
        <f t="shared" si="5"/>
        <v>0.20547899999999999</v>
      </c>
      <c r="O26" s="4">
        <f t="shared" si="5"/>
        <v>0.21232899999999999</v>
      </c>
      <c r="P26" s="4">
        <f t="shared" si="5"/>
        <v>0.20547899999999999</v>
      </c>
      <c r="Q26" s="5">
        <f t="shared" si="5"/>
        <v>0.21232899999999999</v>
      </c>
      <c r="R26" s="1">
        <f t="shared" si="4"/>
        <v>2.5</v>
      </c>
    </row>
    <row r="27" spans="1:18">
      <c r="A27" t="str">
        <f>CONCATENATE(Master!B26," ",Master!D26," ",Master!E26," "," ","(", Master!G26,")"," ",Master!C26,Master!F26)</f>
        <v xml:space="preserve"> Maria Henrietta  (Shaw) Clark</v>
      </c>
      <c r="B27" s="8">
        <v>500</v>
      </c>
      <c r="C27" s="11">
        <f t="shared" si="0"/>
        <v>5.0000000000000001E-3</v>
      </c>
      <c r="D27">
        <f t="shared" si="1"/>
        <v>365</v>
      </c>
      <c r="F27" s="3">
        <f t="shared" si="5"/>
        <v>0.21232899999999999</v>
      </c>
      <c r="G27" s="4">
        <f t="shared" si="5"/>
        <v>0.19178100000000001</v>
      </c>
      <c r="H27" s="4">
        <f t="shared" si="5"/>
        <v>0.21232899999999999</v>
      </c>
      <c r="I27" s="4">
        <f t="shared" si="5"/>
        <v>0.20547899999999999</v>
      </c>
      <c r="J27" s="4">
        <f t="shared" si="5"/>
        <v>0.21232899999999999</v>
      </c>
      <c r="K27" s="4">
        <f t="shared" si="5"/>
        <v>0.20547899999999999</v>
      </c>
      <c r="L27" s="4">
        <f t="shared" si="5"/>
        <v>0.21232899999999999</v>
      </c>
      <c r="M27" s="4">
        <f t="shared" si="5"/>
        <v>0.21232899999999999</v>
      </c>
      <c r="N27" s="4">
        <f t="shared" si="5"/>
        <v>0.20547899999999999</v>
      </c>
      <c r="O27" s="4">
        <f t="shared" si="5"/>
        <v>0.21232899999999999</v>
      </c>
      <c r="P27" s="4">
        <f t="shared" si="5"/>
        <v>0.20547899999999999</v>
      </c>
      <c r="Q27" s="5">
        <f t="shared" si="5"/>
        <v>0.21232899999999999</v>
      </c>
      <c r="R27" s="1">
        <f t="shared" si="4"/>
        <v>2.5</v>
      </c>
    </row>
    <row r="28" spans="1:18">
      <c r="A28" t="str">
        <f>CONCATENATE(Master!B27," ",Master!D27," ",Master!E27," "," ","(", Master!G27,")"," ",Master!C27,Master!F27)</f>
        <v xml:space="preserve"> George Soule  () Cobb</v>
      </c>
      <c r="B28" s="8">
        <v>500</v>
      </c>
      <c r="C28" s="11">
        <f t="shared" si="0"/>
        <v>5.0000000000000001E-3</v>
      </c>
      <c r="D28">
        <f t="shared" si="1"/>
        <v>365</v>
      </c>
      <c r="F28" s="3">
        <f t="shared" si="5"/>
        <v>0.21232899999999999</v>
      </c>
      <c r="G28" s="4">
        <f t="shared" si="5"/>
        <v>0.19178100000000001</v>
      </c>
      <c r="H28" s="4">
        <f t="shared" si="5"/>
        <v>0.21232899999999999</v>
      </c>
      <c r="I28" s="4">
        <f t="shared" si="5"/>
        <v>0.20547899999999999</v>
      </c>
      <c r="J28" s="4">
        <f t="shared" si="5"/>
        <v>0.21232899999999999</v>
      </c>
      <c r="K28" s="4">
        <f t="shared" si="5"/>
        <v>0.20547899999999999</v>
      </c>
      <c r="L28" s="4">
        <f t="shared" si="5"/>
        <v>0.21232899999999999</v>
      </c>
      <c r="M28" s="4">
        <f t="shared" si="5"/>
        <v>0.21232899999999999</v>
      </c>
      <c r="N28" s="4">
        <f t="shared" si="5"/>
        <v>0.20547899999999999</v>
      </c>
      <c r="O28" s="4">
        <f t="shared" si="5"/>
        <v>0.21232899999999999</v>
      </c>
      <c r="P28" s="4">
        <f t="shared" si="5"/>
        <v>0.20547899999999999</v>
      </c>
      <c r="Q28" s="5">
        <f t="shared" si="5"/>
        <v>0.21232899999999999</v>
      </c>
      <c r="R28" s="1">
        <f t="shared" si="4"/>
        <v>2.5</v>
      </c>
    </row>
    <row r="29" spans="1:18">
      <c r="A29" t="str">
        <f>CONCATENATE(Master!B28," ",Master!D28," ",Master!E28," "," ","(", Master!G28,")"," ",Master!C28,Master!F28)</f>
        <v xml:space="preserve"> Freeborn   () Coggshall</v>
      </c>
      <c r="B29" s="8">
        <v>500</v>
      </c>
      <c r="C29" s="11">
        <f t="shared" si="0"/>
        <v>5.0000000000000001E-3</v>
      </c>
      <c r="D29">
        <f t="shared" si="1"/>
        <v>365</v>
      </c>
      <c r="F29" s="3">
        <f t="shared" si="5"/>
        <v>0.21232899999999999</v>
      </c>
      <c r="G29" s="4">
        <f t="shared" si="5"/>
        <v>0.19178100000000001</v>
      </c>
      <c r="H29" s="4">
        <f t="shared" si="5"/>
        <v>0.21232899999999999</v>
      </c>
      <c r="I29" s="4">
        <f t="shared" si="5"/>
        <v>0.20547899999999999</v>
      </c>
      <c r="J29" s="4">
        <f t="shared" si="5"/>
        <v>0.21232899999999999</v>
      </c>
      <c r="K29" s="4">
        <f t="shared" si="5"/>
        <v>0.20547899999999999</v>
      </c>
      <c r="L29" s="4">
        <f t="shared" si="5"/>
        <v>0.21232899999999999</v>
      </c>
      <c r="M29" s="4">
        <f t="shared" si="5"/>
        <v>0.21232899999999999</v>
      </c>
      <c r="N29" s="4">
        <f t="shared" si="5"/>
        <v>0.20547899999999999</v>
      </c>
      <c r="O29" s="4">
        <f t="shared" si="5"/>
        <v>0.21232899999999999</v>
      </c>
      <c r="P29" s="4">
        <f t="shared" si="5"/>
        <v>0.20547899999999999</v>
      </c>
      <c r="Q29" s="5">
        <f t="shared" si="5"/>
        <v>0.21232899999999999</v>
      </c>
      <c r="R29" s="1">
        <f t="shared" si="4"/>
        <v>2.5</v>
      </c>
    </row>
    <row r="30" spans="1:18">
      <c r="A30" t="str">
        <f>CONCATENATE(Master!B29," ",Master!D29," ",Master!E29," "," ","(", Master!G29,")"," ",Master!C29,Master!F29)</f>
        <v xml:space="preserve"> Jane   (Thomas) Coggshall</v>
      </c>
      <c r="B30" s="8">
        <v>500</v>
      </c>
      <c r="C30" s="11">
        <f t="shared" si="0"/>
        <v>5.0000000000000001E-3</v>
      </c>
      <c r="D30">
        <f t="shared" si="1"/>
        <v>365</v>
      </c>
      <c r="F30" s="3">
        <f t="shared" si="5"/>
        <v>0.21232899999999999</v>
      </c>
      <c r="G30" s="4">
        <f t="shared" si="5"/>
        <v>0.19178100000000001</v>
      </c>
      <c r="H30" s="4">
        <f t="shared" si="5"/>
        <v>0.21232899999999999</v>
      </c>
      <c r="I30" s="4">
        <f t="shared" si="5"/>
        <v>0.20547899999999999</v>
      </c>
      <c r="J30" s="4">
        <f t="shared" si="5"/>
        <v>0.21232899999999999</v>
      </c>
      <c r="K30" s="4">
        <f t="shared" si="5"/>
        <v>0.20547899999999999</v>
      </c>
      <c r="L30" s="4">
        <f t="shared" si="5"/>
        <v>0.21232899999999999</v>
      </c>
      <c r="M30" s="4">
        <f t="shared" si="5"/>
        <v>0.21232899999999999</v>
      </c>
      <c r="N30" s="4">
        <f t="shared" si="5"/>
        <v>0.20547899999999999</v>
      </c>
      <c r="O30" s="4">
        <f t="shared" si="5"/>
        <v>0.21232899999999999</v>
      </c>
      <c r="P30" s="4">
        <f t="shared" si="5"/>
        <v>0.20547899999999999</v>
      </c>
      <c r="Q30" s="5">
        <f t="shared" si="5"/>
        <v>0.21232899999999999</v>
      </c>
      <c r="R30" s="1">
        <f t="shared" si="4"/>
        <v>2.5</v>
      </c>
    </row>
    <row r="31" spans="1:18">
      <c r="A31" t="str">
        <f>CONCATENATE(Master!B30," ",Master!D30," ",Master!E30," "," ","(", Master!G30,")"," ",Master!C30,Master!F30)</f>
        <v xml:space="preserve"> Elijah   () Hackett</v>
      </c>
      <c r="B31" s="8">
        <v>500</v>
      </c>
      <c r="C31" s="11">
        <f t="shared" si="0"/>
        <v>5.0000000000000001E-3</v>
      </c>
      <c r="D31">
        <f t="shared" si="1"/>
        <v>365</v>
      </c>
      <c r="F31" s="3">
        <f t="shared" si="5"/>
        <v>0.21232899999999999</v>
      </c>
      <c r="G31" s="4">
        <f t="shared" si="5"/>
        <v>0.19178100000000001</v>
      </c>
      <c r="H31" s="4">
        <f t="shared" si="5"/>
        <v>0.21232899999999999</v>
      </c>
      <c r="I31" s="4">
        <f t="shared" si="5"/>
        <v>0.20547899999999999</v>
      </c>
      <c r="J31" s="4">
        <f t="shared" si="5"/>
        <v>0.21232899999999999</v>
      </c>
      <c r="K31" s="4">
        <f t="shared" si="5"/>
        <v>0.20547899999999999</v>
      </c>
      <c r="L31" s="4">
        <f t="shared" si="5"/>
        <v>0.21232899999999999</v>
      </c>
      <c r="M31" s="4">
        <f t="shared" si="5"/>
        <v>0.21232899999999999</v>
      </c>
      <c r="N31" s="4">
        <f t="shared" si="5"/>
        <v>0.20547899999999999</v>
      </c>
      <c r="O31" s="4">
        <f t="shared" si="5"/>
        <v>0.21232899999999999</v>
      </c>
      <c r="P31" s="4">
        <f t="shared" si="5"/>
        <v>0.20547899999999999</v>
      </c>
      <c r="Q31" s="5">
        <f t="shared" si="5"/>
        <v>0.21232899999999999</v>
      </c>
      <c r="R31" s="1">
        <f t="shared" si="4"/>
        <v>2.5</v>
      </c>
    </row>
    <row r="32" spans="1:18">
      <c r="A32" t="str">
        <f>CONCATENATE(Master!B31," ",Master!D31," ",Master!E31," "," ","(", Master!G31,")"," ",Master!C31,Master!F31)</f>
        <v xml:space="preserve"> Flora   (Atwood) Hackett</v>
      </c>
      <c r="B32" s="8">
        <v>500</v>
      </c>
      <c r="C32" s="11">
        <f t="shared" si="0"/>
        <v>5.0000000000000001E-3</v>
      </c>
      <c r="D32">
        <f t="shared" si="1"/>
        <v>365</v>
      </c>
      <c r="F32" s="3">
        <f t="shared" si="5"/>
        <v>0.21232899999999999</v>
      </c>
      <c r="G32" s="4">
        <f t="shared" si="5"/>
        <v>0.19178100000000001</v>
      </c>
      <c r="H32" s="4">
        <f t="shared" si="5"/>
        <v>0.21232899999999999</v>
      </c>
      <c r="I32" s="4">
        <f t="shared" si="5"/>
        <v>0.20547899999999999</v>
      </c>
      <c r="J32" s="4">
        <f t="shared" si="5"/>
        <v>0.21232899999999999</v>
      </c>
      <c r="K32" s="4">
        <f t="shared" si="5"/>
        <v>0.20547899999999999</v>
      </c>
      <c r="L32" s="4">
        <f t="shared" si="5"/>
        <v>0.21232899999999999</v>
      </c>
      <c r="M32" s="4">
        <f t="shared" si="5"/>
        <v>0.21232899999999999</v>
      </c>
      <c r="N32" s="4">
        <f t="shared" si="5"/>
        <v>0.20547899999999999</v>
      </c>
      <c r="O32" s="4">
        <f t="shared" si="5"/>
        <v>0.21232899999999999</v>
      </c>
      <c r="P32" s="4">
        <f t="shared" si="5"/>
        <v>0.20547899999999999</v>
      </c>
      <c r="Q32" s="5">
        <f t="shared" si="5"/>
        <v>0.21232899999999999</v>
      </c>
      <c r="R32" s="1">
        <f t="shared" si="4"/>
        <v>2.5</v>
      </c>
    </row>
    <row r="33" spans="1:18">
      <c r="A33" t="str">
        <f>CONCATENATE(Master!B32," ",Master!D32," ",Master!E32," "," ","(", Master!G32,")"," ",Master!C32,Master!F32)</f>
        <v xml:space="preserve"> Charles Frederick  () Marshall</v>
      </c>
      <c r="B33" s="8">
        <v>500</v>
      </c>
      <c r="C33" s="11">
        <f t="shared" si="0"/>
        <v>5.0000000000000001E-3</v>
      </c>
      <c r="D33">
        <f t="shared" si="1"/>
        <v>365</v>
      </c>
      <c r="F33" s="3">
        <f t="shared" si="5"/>
        <v>0.21232899999999999</v>
      </c>
      <c r="G33" s="4">
        <f t="shared" si="5"/>
        <v>0.19178100000000001</v>
      </c>
      <c r="H33" s="4">
        <f t="shared" si="5"/>
        <v>0.21232899999999999</v>
      </c>
      <c r="I33" s="4">
        <f t="shared" si="5"/>
        <v>0.20547899999999999</v>
      </c>
      <c r="J33" s="4">
        <f t="shared" si="5"/>
        <v>0.21232899999999999</v>
      </c>
      <c r="K33" s="4">
        <f t="shared" si="5"/>
        <v>0.20547899999999999</v>
      </c>
      <c r="L33" s="4">
        <f t="shared" si="5"/>
        <v>0.21232899999999999</v>
      </c>
      <c r="M33" s="4">
        <f t="shared" si="5"/>
        <v>0.21232899999999999</v>
      </c>
      <c r="N33" s="4">
        <f t="shared" si="5"/>
        <v>0.20547899999999999</v>
      </c>
      <c r="O33" s="4">
        <f t="shared" si="5"/>
        <v>0.21232899999999999</v>
      </c>
      <c r="P33" s="4">
        <f t="shared" si="5"/>
        <v>0.20547899999999999</v>
      </c>
      <c r="Q33" s="5">
        <f t="shared" si="5"/>
        <v>0.21232899999999999</v>
      </c>
      <c r="R33" s="1">
        <f t="shared" si="4"/>
        <v>2.5</v>
      </c>
    </row>
    <row r="34" spans="1:18">
      <c r="A34" t="str">
        <f>CONCATENATE(Master!B33," ",Master!D33," ",Master!E33," "," ","(", Master!G33,")"," ",Master!C33,Master!F33)</f>
        <v xml:space="preserve"> Hannah L  (Freeman) Marshall</v>
      </c>
      <c r="B34" s="8">
        <v>500</v>
      </c>
      <c r="C34" s="11">
        <f t="shared" si="0"/>
        <v>5.0000000000000001E-3</v>
      </c>
      <c r="D34">
        <f t="shared" si="1"/>
        <v>365</v>
      </c>
      <c r="F34" s="3">
        <f t="shared" ref="F34:Q49" si="6">ROUND($B34*($C34*(F$2/$D34)),6)</f>
        <v>0.21232899999999999</v>
      </c>
      <c r="G34" s="4">
        <f t="shared" si="6"/>
        <v>0.19178100000000001</v>
      </c>
      <c r="H34" s="4">
        <f t="shared" si="6"/>
        <v>0.21232899999999999</v>
      </c>
      <c r="I34" s="4">
        <f t="shared" si="6"/>
        <v>0.20547899999999999</v>
      </c>
      <c r="J34" s="4">
        <f t="shared" si="6"/>
        <v>0.21232899999999999</v>
      </c>
      <c r="K34" s="4">
        <f t="shared" si="6"/>
        <v>0.20547899999999999</v>
      </c>
      <c r="L34" s="4">
        <f t="shared" si="6"/>
        <v>0.21232899999999999</v>
      </c>
      <c r="M34" s="4">
        <f t="shared" si="6"/>
        <v>0.21232899999999999</v>
      </c>
      <c r="N34" s="4">
        <f t="shared" si="6"/>
        <v>0.20547899999999999</v>
      </c>
      <c r="O34" s="4">
        <f t="shared" si="6"/>
        <v>0.21232899999999999</v>
      </c>
      <c r="P34" s="4">
        <f t="shared" si="6"/>
        <v>0.20547899999999999</v>
      </c>
      <c r="Q34" s="5">
        <f t="shared" si="6"/>
        <v>0.21232899999999999</v>
      </c>
      <c r="R34" s="1">
        <f t="shared" si="4"/>
        <v>2.5</v>
      </c>
    </row>
    <row r="35" spans="1:18">
      <c r="A35" t="str">
        <f>CONCATENATE(Master!B34," ",Master!D34," ",Master!E34," "," ","(", Master!G34,")"," ",Master!C34,Master!F34)</f>
        <v xml:space="preserve"> Hazadiah M  (Hiller) Marshall</v>
      </c>
      <c r="B35" s="8">
        <v>500</v>
      </c>
      <c r="C35" s="11">
        <f t="shared" si="0"/>
        <v>5.0000000000000001E-3</v>
      </c>
      <c r="D35">
        <f t="shared" si="1"/>
        <v>365</v>
      </c>
      <c r="F35" s="3">
        <f t="shared" si="6"/>
        <v>0.21232899999999999</v>
      </c>
      <c r="G35" s="4">
        <f t="shared" si="6"/>
        <v>0.19178100000000001</v>
      </c>
      <c r="H35" s="4">
        <f t="shared" si="6"/>
        <v>0.21232899999999999</v>
      </c>
      <c r="I35" s="4">
        <f t="shared" si="6"/>
        <v>0.20547899999999999</v>
      </c>
      <c r="J35" s="4">
        <f t="shared" si="6"/>
        <v>0.21232899999999999</v>
      </c>
      <c r="K35" s="4">
        <f t="shared" si="6"/>
        <v>0.20547899999999999</v>
      </c>
      <c r="L35" s="4">
        <f t="shared" si="6"/>
        <v>0.21232899999999999</v>
      </c>
      <c r="M35" s="4">
        <f t="shared" si="6"/>
        <v>0.21232899999999999</v>
      </c>
      <c r="N35" s="4">
        <f t="shared" si="6"/>
        <v>0.20547899999999999</v>
      </c>
      <c r="O35" s="4">
        <f t="shared" si="6"/>
        <v>0.21232899999999999</v>
      </c>
      <c r="P35" s="4">
        <f t="shared" si="6"/>
        <v>0.20547899999999999</v>
      </c>
      <c r="Q35" s="5">
        <f t="shared" si="6"/>
        <v>0.21232899999999999</v>
      </c>
      <c r="R35" s="1">
        <f t="shared" si="4"/>
        <v>2.5</v>
      </c>
    </row>
    <row r="36" spans="1:18">
      <c r="A36" t="str">
        <f>CONCATENATE(Master!B35," ",Master!D35," ",Master!E35," "," ","(", Master!G35,")"," ",Master!C35,Master!F35)</f>
        <v xml:space="preserve"> Josiah Ponsonby  () Marshall</v>
      </c>
      <c r="B36" s="8">
        <v>500</v>
      </c>
      <c r="C36" s="11">
        <f t="shared" si="0"/>
        <v>5.0000000000000001E-3</v>
      </c>
      <c r="D36">
        <f t="shared" si="1"/>
        <v>365</v>
      </c>
      <c r="F36" s="3">
        <f t="shared" si="6"/>
        <v>0.21232899999999999</v>
      </c>
      <c r="G36" s="4">
        <f t="shared" si="6"/>
        <v>0.19178100000000001</v>
      </c>
      <c r="H36" s="4">
        <f t="shared" si="6"/>
        <v>0.21232899999999999</v>
      </c>
      <c r="I36" s="4">
        <f t="shared" si="6"/>
        <v>0.20547899999999999</v>
      </c>
      <c r="J36" s="4">
        <f t="shared" si="6"/>
        <v>0.21232899999999999</v>
      </c>
      <c r="K36" s="4">
        <f t="shared" si="6"/>
        <v>0.20547899999999999</v>
      </c>
      <c r="L36" s="4">
        <f t="shared" si="6"/>
        <v>0.21232899999999999</v>
      </c>
      <c r="M36" s="4">
        <f t="shared" si="6"/>
        <v>0.21232899999999999</v>
      </c>
      <c r="N36" s="4">
        <f t="shared" si="6"/>
        <v>0.20547899999999999</v>
      </c>
      <c r="O36" s="4">
        <f t="shared" si="6"/>
        <v>0.21232899999999999</v>
      </c>
      <c r="P36" s="4">
        <f t="shared" si="6"/>
        <v>0.20547899999999999</v>
      </c>
      <c r="Q36" s="5">
        <f t="shared" si="6"/>
        <v>0.21232899999999999</v>
      </c>
      <c r="R36" s="1">
        <f t="shared" si="4"/>
        <v>2.5</v>
      </c>
    </row>
    <row r="37" spans="1:18">
      <c r="A37" t="str">
        <f>CONCATENATE(Master!B36," ",Master!D36," ",Master!E36," "," ","(", Master!G36,")"," ",Master!C36,Master!F36)</f>
        <v xml:space="preserve"> Rosetta Jane  (Lawrence) Marshall</v>
      </c>
      <c r="B37" s="8">
        <v>500</v>
      </c>
      <c r="C37" s="11">
        <f t="shared" si="0"/>
        <v>5.0000000000000001E-3</v>
      </c>
      <c r="D37">
        <f t="shared" si="1"/>
        <v>365</v>
      </c>
      <c r="F37" s="3">
        <f t="shared" si="6"/>
        <v>0.21232899999999999</v>
      </c>
      <c r="G37" s="4">
        <f t="shared" si="6"/>
        <v>0.19178100000000001</v>
      </c>
      <c r="H37" s="4">
        <f t="shared" si="6"/>
        <v>0.21232899999999999</v>
      </c>
      <c r="I37" s="4">
        <f t="shared" si="6"/>
        <v>0.20547899999999999</v>
      </c>
      <c r="J37" s="4">
        <f t="shared" si="6"/>
        <v>0.21232899999999999</v>
      </c>
      <c r="K37" s="4">
        <f t="shared" si="6"/>
        <v>0.20547899999999999</v>
      </c>
      <c r="L37" s="4">
        <f t="shared" si="6"/>
        <v>0.21232899999999999</v>
      </c>
      <c r="M37" s="4">
        <f t="shared" si="6"/>
        <v>0.21232899999999999</v>
      </c>
      <c r="N37" s="4">
        <f t="shared" si="6"/>
        <v>0.20547899999999999</v>
      </c>
      <c r="O37" s="4">
        <f t="shared" si="6"/>
        <v>0.21232899999999999</v>
      </c>
      <c r="P37" s="4">
        <f t="shared" si="6"/>
        <v>0.20547899999999999</v>
      </c>
      <c r="Q37" s="5">
        <f t="shared" si="6"/>
        <v>0.21232899999999999</v>
      </c>
      <c r="R37" s="1">
        <f t="shared" si="4"/>
        <v>2.5</v>
      </c>
    </row>
    <row r="38" spans="1:18">
      <c r="A38" t="str">
        <f>CONCATENATE(Master!B37," ",Master!D37," ",Master!E37," "," ","(", Master!G37,")"," ",Master!C37,Master!F37)</f>
        <v xml:space="preserve"> William Harlow  () Marshall</v>
      </c>
      <c r="B38" s="8">
        <v>500</v>
      </c>
      <c r="C38" s="11">
        <f t="shared" si="0"/>
        <v>5.0000000000000001E-3</v>
      </c>
      <c r="D38">
        <f t="shared" si="1"/>
        <v>365</v>
      </c>
      <c r="F38" s="3">
        <f t="shared" si="6"/>
        <v>0.21232899999999999</v>
      </c>
      <c r="G38" s="4">
        <f t="shared" si="6"/>
        <v>0.19178100000000001</v>
      </c>
      <c r="H38" s="4">
        <f t="shared" si="6"/>
        <v>0.21232899999999999</v>
      </c>
      <c r="I38" s="4">
        <f t="shared" si="6"/>
        <v>0.20547899999999999</v>
      </c>
      <c r="J38" s="4">
        <f t="shared" si="6"/>
        <v>0.21232899999999999</v>
      </c>
      <c r="K38" s="4">
        <f t="shared" si="6"/>
        <v>0.20547899999999999</v>
      </c>
      <c r="L38" s="4">
        <f t="shared" si="6"/>
        <v>0.21232899999999999</v>
      </c>
      <c r="M38" s="4">
        <f t="shared" si="6"/>
        <v>0.21232899999999999</v>
      </c>
      <c r="N38" s="4">
        <f t="shared" si="6"/>
        <v>0.20547899999999999</v>
      </c>
      <c r="O38" s="4">
        <f t="shared" si="6"/>
        <v>0.21232899999999999</v>
      </c>
      <c r="P38" s="4">
        <f t="shared" si="6"/>
        <v>0.20547899999999999</v>
      </c>
      <c r="Q38" s="5">
        <f t="shared" si="6"/>
        <v>0.21232899999999999</v>
      </c>
      <c r="R38" s="1">
        <f t="shared" si="4"/>
        <v>2.5</v>
      </c>
    </row>
    <row r="39" spans="1:18">
      <c r="A39" t="str">
        <f>CONCATENATE(Master!B38," ",Master!D38," ",Master!E38," "," ","(", Master!G38,")"," ",Master!C38,Master!F38)</f>
        <v xml:space="preserve"> Abbie W  () Pratt</v>
      </c>
      <c r="B39" s="8">
        <v>500</v>
      </c>
      <c r="C39" s="11">
        <f t="shared" si="0"/>
        <v>5.0000000000000001E-3</v>
      </c>
      <c r="D39">
        <f t="shared" si="1"/>
        <v>365</v>
      </c>
      <c r="F39" s="3">
        <f t="shared" si="6"/>
        <v>0.21232899999999999</v>
      </c>
      <c r="G39" s="4">
        <f t="shared" si="6"/>
        <v>0.19178100000000001</v>
      </c>
      <c r="H39" s="4">
        <f t="shared" si="6"/>
        <v>0.21232899999999999</v>
      </c>
      <c r="I39" s="4">
        <f t="shared" si="6"/>
        <v>0.20547899999999999</v>
      </c>
      <c r="J39" s="4">
        <f t="shared" si="6"/>
        <v>0.21232899999999999</v>
      </c>
      <c r="K39" s="4">
        <f t="shared" si="6"/>
        <v>0.20547899999999999</v>
      </c>
      <c r="L39" s="4">
        <f t="shared" si="6"/>
        <v>0.21232899999999999</v>
      </c>
      <c r="M39" s="4">
        <f t="shared" si="6"/>
        <v>0.21232899999999999</v>
      </c>
      <c r="N39" s="4">
        <f t="shared" si="6"/>
        <v>0.20547899999999999</v>
      </c>
      <c r="O39" s="4">
        <f t="shared" si="6"/>
        <v>0.21232899999999999</v>
      </c>
      <c r="P39" s="4">
        <f t="shared" si="6"/>
        <v>0.20547899999999999</v>
      </c>
      <c r="Q39" s="5">
        <f t="shared" si="6"/>
        <v>0.21232899999999999</v>
      </c>
      <c r="R39" s="1">
        <f t="shared" si="4"/>
        <v>2.5</v>
      </c>
    </row>
    <row r="40" spans="1:18">
      <c r="A40" t="str">
        <f>CONCATENATE(Master!B39," ",Master!D39," ",Master!E39," "," ","(", Master!G39,")"," ",Master!C39,Master!F39)</f>
        <v xml:space="preserve"> Arthur   () Pratt</v>
      </c>
      <c r="B40" s="8">
        <v>500</v>
      </c>
      <c r="C40" s="11">
        <f t="shared" si="0"/>
        <v>5.0000000000000001E-3</v>
      </c>
      <c r="D40">
        <f t="shared" si="1"/>
        <v>365</v>
      </c>
      <c r="F40" s="3">
        <f t="shared" si="6"/>
        <v>0.21232899999999999</v>
      </c>
      <c r="G40" s="4">
        <f t="shared" si="6"/>
        <v>0.19178100000000001</v>
      </c>
      <c r="H40" s="4">
        <f t="shared" si="6"/>
        <v>0.21232899999999999</v>
      </c>
      <c r="I40" s="4">
        <f t="shared" si="6"/>
        <v>0.20547899999999999</v>
      </c>
      <c r="J40" s="4">
        <f t="shared" si="6"/>
        <v>0.21232899999999999</v>
      </c>
      <c r="K40" s="4">
        <f t="shared" si="6"/>
        <v>0.20547899999999999</v>
      </c>
      <c r="L40" s="4">
        <f t="shared" si="6"/>
        <v>0.21232899999999999</v>
      </c>
      <c r="M40" s="4">
        <f t="shared" si="6"/>
        <v>0.21232899999999999</v>
      </c>
      <c r="N40" s="4">
        <f t="shared" si="6"/>
        <v>0.20547899999999999</v>
      </c>
      <c r="O40" s="4">
        <f t="shared" si="6"/>
        <v>0.21232899999999999</v>
      </c>
      <c r="P40" s="4">
        <f t="shared" si="6"/>
        <v>0.20547899999999999</v>
      </c>
      <c r="Q40" s="5">
        <f t="shared" si="6"/>
        <v>0.21232899999999999</v>
      </c>
      <c r="R40" s="1">
        <f t="shared" si="4"/>
        <v>2.5</v>
      </c>
    </row>
    <row r="41" spans="1:18">
      <c r="A41" t="str">
        <f>CONCATENATE(Master!B40," ",Master!D40," ",Master!E40," "," ","(", Master!G40,")"," ",Master!C40,Master!F40)</f>
        <v xml:space="preserve"> Elmer E  () Pratt</v>
      </c>
      <c r="B41" s="8">
        <v>500</v>
      </c>
      <c r="C41" s="11">
        <f t="shared" si="0"/>
        <v>5.0000000000000001E-3</v>
      </c>
      <c r="D41">
        <f t="shared" si="1"/>
        <v>365</v>
      </c>
      <c r="F41" s="3">
        <f t="shared" si="6"/>
        <v>0.21232899999999999</v>
      </c>
      <c r="G41" s="4">
        <f t="shared" si="6"/>
        <v>0.19178100000000001</v>
      </c>
      <c r="H41" s="4">
        <f t="shared" si="6"/>
        <v>0.21232899999999999</v>
      </c>
      <c r="I41" s="4">
        <f t="shared" si="6"/>
        <v>0.20547899999999999</v>
      </c>
      <c r="J41" s="4">
        <f t="shared" si="6"/>
        <v>0.21232899999999999</v>
      </c>
      <c r="K41" s="4">
        <f t="shared" si="6"/>
        <v>0.20547899999999999</v>
      </c>
      <c r="L41" s="4">
        <f t="shared" si="6"/>
        <v>0.21232899999999999</v>
      </c>
      <c r="M41" s="4">
        <f t="shared" si="6"/>
        <v>0.21232899999999999</v>
      </c>
      <c r="N41" s="4">
        <f t="shared" si="6"/>
        <v>0.20547899999999999</v>
      </c>
      <c r="O41" s="4">
        <f t="shared" si="6"/>
        <v>0.21232899999999999</v>
      </c>
      <c r="P41" s="4">
        <f t="shared" si="6"/>
        <v>0.20547899999999999</v>
      </c>
      <c r="Q41" s="5">
        <f t="shared" si="6"/>
        <v>0.21232899999999999</v>
      </c>
      <c r="R41" s="1">
        <f t="shared" si="4"/>
        <v>2.5</v>
      </c>
    </row>
    <row r="42" spans="1:18">
      <c r="A42" t="str">
        <f>CONCATENATE(Master!B41," ",Master!D41," ",Master!E41," "," ","(", Master!G41,")"," ",Master!C41,Master!F41)</f>
        <v xml:space="preserve"> Mercy A  () Pratt</v>
      </c>
      <c r="B42" s="8">
        <v>500</v>
      </c>
      <c r="C42" s="11">
        <f t="shared" si="0"/>
        <v>5.0000000000000001E-3</v>
      </c>
      <c r="D42">
        <f t="shared" si="1"/>
        <v>365</v>
      </c>
      <c r="F42" s="3">
        <f t="shared" si="6"/>
        <v>0.21232899999999999</v>
      </c>
      <c r="G42" s="4">
        <f t="shared" si="6"/>
        <v>0.19178100000000001</v>
      </c>
      <c r="H42" s="4">
        <f t="shared" si="6"/>
        <v>0.21232899999999999</v>
      </c>
      <c r="I42" s="4">
        <f t="shared" si="6"/>
        <v>0.20547899999999999</v>
      </c>
      <c r="J42" s="4">
        <f t="shared" si="6"/>
        <v>0.21232899999999999</v>
      </c>
      <c r="K42" s="4">
        <f t="shared" si="6"/>
        <v>0.20547899999999999</v>
      </c>
      <c r="L42" s="4">
        <f t="shared" si="6"/>
        <v>0.21232899999999999</v>
      </c>
      <c r="M42" s="4">
        <f t="shared" si="6"/>
        <v>0.21232899999999999</v>
      </c>
      <c r="N42" s="4">
        <f t="shared" si="6"/>
        <v>0.20547899999999999</v>
      </c>
      <c r="O42" s="4">
        <f t="shared" si="6"/>
        <v>0.21232899999999999</v>
      </c>
      <c r="P42" s="4">
        <f t="shared" si="6"/>
        <v>0.20547899999999999</v>
      </c>
      <c r="Q42" s="5">
        <f t="shared" si="6"/>
        <v>0.21232899999999999</v>
      </c>
      <c r="R42" s="1">
        <f t="shared" si="4"/>
        <v>2.5</v>
      </c>
    </row>
    <row r="43" spans="1:18">
      <c r="A43" t="str">
        <f>CONCATENATE(Master!B42," ",Master!D42," ",Master!E42," "," ","(", Master!G42,")"," ",Master!C42,Master!F42)</f>
        <v xml:space="preserve"> Winslow   () Pratt</v>
      </c>
      <c r="B43" s="8">
        <v>500</v>
      </c>
      <c r="C43" s="11">
        <f t="shared" si="0"/>
        <v>5.0000000000000001E-3</v>
      </c>
      <c r="D43">
        <f t="shared" si="1"/>
        <v>365</v>
      </c>
      <c r="F43" s="3">
        <f t="shared" si="6"/>
        <v>0.21232899999999999</v>
      </c>
      <c r="G43" s="4">
        <f t="shared" si="6"/>
        <v>0.19178100000000001</v>
      </c>
      <c r="H43" s="4">
        <f t="shared" si="6"/>
        <v>0.21232899999999999</v>
      </c>
      <c r="I43" s="4">
        <f t="shared" si="6"/>
        <v>0.20547899999999999</v>
      </c>
      <c r="J43" s="4">
        <f t="shared" si="6"/>
        <v>0.21232899999999999</v>
      </c>
      <c r="K43" s="4">
        <f t="shared" si="6"/>
        <v>0.20547899999999999</v>
      </c>
      <c r="L43" s="4">
        <f t="shared" si="6"/>
        <v>0.21232899999999999</v>
      </c>
      <c r="M43" s="4">
        <f t="shared" si="6"/>
        <v>0.21232899999999999</v>
      </c>
      <c r="N43" s="4">
        <f t="shared" si="6"/>
        <v>0.20547899999999999</v>
      </c>
      <c r="O43" s="4">
        <f t="shared" si="6"/>
        <v>0.21232899999999999</v>
      </c>
      <c r="P43" s="4">
        <f t="shared" si="6"/>
        <v>0.20547899999999999</v>
      </c>
      <c r="Q43" s="5">
        <f t="shared" si="6"/>
        <v>0.21232899999999999</v>
      </c>
      <c r="R43" s="1">
        <f t="shared" si="4"/>
        <v>2.5</v>
      </c>
    </row>
    <row r="44" spans="1:18">
      <c r="A44" t="str">
        <f>CONCATENATE(Master!B43," ",Master!D43," ",Master!E43," "," ","(", Master!G43,")"," ",Master!C43,Master!F43)</f>
        <v xml:space="preserve"> Atwood C  () Thomas</v>
      </c>
      <c r="B44" s="8">
        <v>500</v>
      </c>
      <c r="C44" s="11">
        <f t="shared" si="0"/>
        <v>5.0000000000000001E-3</v>
      </c>
      <c r="D44">
        <f t="shared" si="1"/>
        <v>365</v>
      </c>
      <c r="F44" s="3">
        <f t="shared" si="6"/>
        <v>0.21232899999999999</v>
      </c>
      <c r="G44" s="4">
        <f t="shared" si="6"/>
        <v>0.19178100000000001</v>
      </c>
      <c r="H44" s="4">
        <f t="shared" si="6"/>
        <v>0.21232899999999999</v>
      </c>
      <c r="I44" s="4">
        <f t="shared" si="6"/>
        <v>0.20547899999999999</v>
      </c>
      <c r="J44" s="4">
        <f t="shared" si="6"/>
        <v>0.21232899999999999</v>
      </c>
      <c r="K44" s="4">
        <f t="shared" si="6"/>
        <v>0.20547899999999999</v>
      </c>
      <c r="L44" s="4">
        <f t="shared" si="6"/>
        <v>0.21232899999999999</v>
      </c>
      <c r="M44" s="4">
        <f t="shared" si="6"/>
        <v>0.21232899999999999</v>
      </c>
      <c r="N44" s="4">
        <f t="shared" si="6"/>
        <v>0.20547899999999999</v>
      </c>
      <c r="O44" s="4">
        <f t="shared" si="6"/>
        <v>0.21232899999999999</v>
      </c>
      <c r="P44" s="4">
        <f t="shared" si="6"/>
        <v>0.20547899999999999</v>
      </c>
      <c r="Q44" s="5">
        <f t="shared" si="6"/>
        <v>0.21232899999999999</v>
      </c>
      <c r="R44" s="1">
        <f t="shared" si="4"/>
        <v>2.5</v>
      </c>
    </row>
    <row r="45" spans="1:18">
      <c r="A45" t="str">
        <f>CONCATENATE(Master!B44," ",Master!D44," ",Master!E44," "," ","(", Master!G44,")"," ",Master!C44,Master!F44)</f>
        <v xml:space="preserve"> Clarence E  () Thomas</v>
      </c>
      <c r="B45" s="8">
        <v>500</v>
      </c>
      <c r="C45" s="11">
        <f t="shared" si="0"/>
        <v>5.0000000000000001E-3</v>
      </c>
      <c r="D45">
        <f t="shared" si="1"/>
        <v>365</v>
      </c>
      <c r="F45" s="3">
        <f t="shared" si="6"/>
        <v>0.21232899999999999</v>
      </c>
      <c r="G45" s="4">
        <f t="shared" si="6"/>
        <v>0.19178100000000001</v>
      </c>
      <c r="H45" s="4">
        <f t="shared" si="6"/>
        <v>0.21232899999999999</v>
      </c>
      <c r="I45" s="4">
        <f t="shared" si="6"/>
        <v>0.20547899999999999</v>
      </c>
      <c r="J45" s="4">
        <f t="shared" si="6"/>
        <v>0.21232899999999999</v>
      </c>
      <c r="K45" s="4">
        <f t="shared" si="6"/>
        <v>0.20547899999999999</v>
      </c>
      <c r="L45" s="4">
        <f t="shared" si="6"/>
        <v>0.21232899999999999</v>
      </c>
      <c r="M45" s="4">
        <f t="shared" si="6"/>
        <v>0.21232899999999999</v>
      </c>
      <c r="N45" s="4">
        <f t="shared" si="6"/>
        <v>0.20547899999999999</v>
      </c>
      <c r="O45" s="4">
        <f t="shared" si="6"/>
        <v>0.21232899999999999</v>
      </c>
      <c r="P45" s="4">
        <f t="shared" si="6"/>
        <v>0.20547899999999999</v>
      </c>
      <c r="Q45" s="5">
        <f t="shared" si="6"/>
        <v>0.21232899999999999</v>
      </c>
      <c r="R45" s="1">
        <f t="shared" si="4"/>
        <v>2.5</v>
      </c>
    </row>
    <row r="46" spans="1:18">
      <c r="A46" t="str">
        <f>CONCATENATE(Master!B45," ",Master!D45," ",Master!E45," "," ","(", Master!G45,")"," ",Master!C45,Master!F45)</f>
        <v xml:space="preserve"> Elijah H  () Thomas</v>
      </c>
      <c r="B46" s="8">
        <v>500</v>
      </c>
      <c r="C46" s="11">
        <f t="shared" si="0"/>
        <v>5.0000000000000001E-3</v>
      </c>
      <c r="D46">
        <f t="shared" si="1"/>
        <v>365</v>
      </c>
      <c r="F46" s="3">
        <f t="shared" si="6"/>
        <v>0.21232899999999999</v>
      </c>
      <c r="G46" s="4">
        <f t="shared" si="6"/>
        <v>0.19178100000000001</v>
      </c>
      <c r="H46" s="4">
        <f t="shared" si="6"/>
        <v>0.21232899999999999</v>
      </c>
      <c r="I46" s="4">
        <f t="shared" si="6"/>
        <v>0.20547899999999999</v>
      </c>
      <c r="J46" s="4">
        <f t="shared" si="6"/>
        <v>0.21232899999999999</v>
      </c>
      <c r="K46" s="4">
        <f t="shared" si="6"/>
        <v>0.20547899999999999</v>
      </c>
      <c r="L46" s="4">
        <f t="shared" si="6"/>
        <v>0.21232899999999999</v>
      </c>
      <c r="M46" s="4">
        <f t="shared" si="6"/>
        <v>0.21232899999999999</v>
      </c>
      <c r="N46" s="4">
        <f t="shared" si="6"/>
        <v>0.20547899999999999</v>
      </c>
      <c r="O46" s="4">
        <f t="shared" si="6"/>
        <v>0.21232899999999999</v>
      </c>
      <c r="P46" s="4">
        <f t="shared" si="6"/>
        <v>0.20547899999999999</v>
      </c>
      <c r="Q46" s="5">
        <f t="shared" si="6"/>
        <v>0.21232899999999999</v>
      </c>
      <c r="R46" s="1">
        <f t="shared" si="4"/>
        <v>2.5</v>
      </c>
    </row>
    <row r="47" spans="1:18">
      <c r="A47" t="str">
        <f>CONCATENATE(Master!B46," ",Master!D46," ",Master!E46," "," ","(", Master!G46,")"," ",Master!C46,Master!F46)</f>
        <v xml:space="preserve"> Hannah C  () Thomas</v>
      </c>
      <c r="B47" s="8">
        <v>500</v>
      </c>
      <c r="C47" s="11">
        <f t="shared" si="0"/>
        <v>5.0000000000000001E-3</v>
      </c>
      <c r="D47">
        <f t="shared" si="1"/>
        <v>365</v>
      </c>
      <c r="F47" s="3">
        <f t="shared" si="6"/>
        <v>0.21232899999999999</v>
      </c>
      <c r="G47" s="4">
        <f t="shared" si="6"/>
        <v>0.19178100000000001</v>
      </c>
      <c r="H47" s="4">
        <f t="shared" si="6"/>
        <v>0.21232899999999999</v>
      </c>
      <c r="I47" s="4">
        <f t="shared" si="6"/>
        <v>0.20547899999999999</v>
      </c>
      <c r="J47" s="4">
        <f t="shared" si="6"/>
        <v>0.21232899999999999</v>
      </c>
      <c r="K47" s="4">
        <f t="shared" si="6"/>
        <v>0.20547899999999999</v>
      </c>
      <c r="L47" s="4">
        <f t="shared" si="6"/>
        <v>0.21232899999999999</v>
      </c>
      <c r="M47" s="4">
        <f t="shared" si="6"/>
        <v>0.21232899999999999</v>
      </c>
      <c r="N47" s="4">
        <f t="shared" si="6"/>
        <v>0.20547899999999999</v>
      </c>
      <c r="O47" s="4">
        <f t="shared" si="6"/>
        <v>0.21232899999999999</v>
      </c>
      <c r="P47" s="4">
        <f t="shared" si="6"/>
        <v>0.20547899999999999</v>
      </c>
      <c r="Q47" s="5">
        <f t="shared" si="6"/>
        <v>0.21232899999999999</v>
      </c>
      <c r="R47" s="1">
        <f t="shared" si="4"/>
        <v>2.5</v>
      </c>
    </row>
    <row r="48" spans="1:18">
      <c r="A48" t="str">
        <f>CONCATENATE(Master!B47," ",Master!D47," ",Master!E47," "," ","(", Master!G47,")"," ",Master!C47,Master!F47)</f>
        <v xml:space="preserve"> Harvey C  () Thomas</v>
      </c>
      <c r="B48" s="8">
        <v>500</v>
      </c>
      <c r="C48" s="11">
        <f t="shared" si="0"/>
        <v>5.0000000000000001E-3</v>
      </c>
      <c r="D48">
        <f t="shared" si="1"/>
        <v>365</v>
      </c>
      <c r="F48" s="3">
        <f t="shared" si="6"/>
        <v>0.21232899999999999</v>
      </c>
      <c r="G48" s="4">
        <f t="shared" si="6"/>
        <v>0.19178100000000001</v>
      </c>
      <c r="H48" s="4">
        <f t="shared" si="6"/>
        <v>0.21232899999999999</v>
      </c>
      <c r="I48" s="4">
        <f t="shared" si="6"/>
        <v>0.20547899999999999</v>
      </c>
      <c r="J48" s="4">
        <f t="shared" si="6"/>
        <v>0.21232899999999999</v>
      </c>
      <c r="K48" s="4">
        <f t="shared" si="6"/>
        <v>0.20547899999999999</v>
      </c>
      <c r="L48" s="4">
        <f t="shared" si="6"/>
        <v>0.21232899999999999</v>
      </c>
      <c r="M48" s="4">
        <f t="shared" si="6"/>
        <v>0.21232899999999999</v>
      </c>
      <c r="N48" s="4">
        <f t="shared" si="6"/>
        <v>0.20547899999999999</v>
      </c>
      <c r="O48" s="4">
        <f t="shared" si="6"/>
        <v>0.21232899999999999</v>
      </c>
      <c r="P48" s="4">
        <f t="shared" si="6"/>
        <v>0.20547899999999999</v>
      </c>
      <c r="Q48" s="5">
        <f t="shared" si="6"/>
        <v>0.21232899999999999</v>
      </c>
      <c r="R48" s="1">
        <f t="shared" si="4"/>
        <v>2.5</v>
      </c>
    </row>
    <row r="49" spans="1:19">
      <c r="A49" t="str">
        <f>CONCATENATE(Master!B48," ",Master!D48," ",Master!E48," "," ","(", Master!G48,")"," ",Master!C48,Master!F48)</f>
        <v xml:space="preserve"> Herman A  () Thomas</v>
      </c>
      <c r="B49" s="8">
        <v>500</v>
      </c>
      <c r="C49" s="11">
        <f t="shared" si="0"/>
        <v>5.0000000000000001E-3</v>
      </c>
      <c r="D49">
        <f t="shared" si="1"/>
        <v>365</v>
      </c>
      <c r="F49" s="3">
        <f t="shared" si="6"/>
        <v>0.21232899999999999</v>
      </c>
      <c r="G49" s="4">
        <f t="shared" si="6"/>
        <v>0.19178100000000001</v>
      </c>
      <c r="H49" s="4">
        <f t="shared" si="6"/>
        <v>0.21232899999999999</v>
      </c>
      <c r="I49" s="4">
        <f t="shared" si="6"/>
        <v>0.20547899999999999</v>
      </c>
      <c r="J49" s="4">
        <f t="shared" si="6"/>
        <v>0.21232899999999999</v>
      </c>
      <c r="K49" s="4">
        <f t="shared" si="6"/>
        <v>0.20547899999999999</v>
      </c>
      <c r="L49" s="4">
        <f t="shared" si="6"/>
        <v>0.21232899999999999</v>
      </c>
      <c r="M49" s="4">
        <f t="shared" si="6"/>
        <v>0.21232899999999999</v>
      </c>
      <c r="N49" s="4">
        <f t="shared" si="6"/>
        <v>0.20547899999999999</v>
      </c>
      <c r="O49" s="4">
        <f t="shared" si="6"/>
        <v>0.21232899999999999</v>
      </c>
      <c r="P49" s="4">
        <f t="shared" si="6"/>
        <v>0.20547899999999999</v>
      </c>
      <c r="Q49" s="5">
        <f t="shared" si="6"/>
        <v>0.21232899999999999</v>
      </c>
      <c r="R49" s="1">
        <f t="shared" si="4"/>
        <v>2.5</v>
      </c>
    </row>
    <row r="50" spans="1:19">
      <c r="A50" t="str">
        <f>CONCATENATE(Master!B49," ",Master!D49," ",Master!E49," "," ","(", Master!G49,")"," ",Master!C49,Master!F49)</f>
        <v xml:space="preserve"> infant daughter  () Thomas</v>
      </c>
      <c r="B50" s="8">
        <v>500</v>
      </c>
      <c r="C50" s="11">
        <f t="shared" si="0"/>
        <v>5.0000000000000001E-3</v>
      </c>
      <c r="D50">
        <f t="shared" si="1"/>
        <v>365</v>
      </c>
      <c r="F50" s="3">
        <f t="shared" ref="F50:Q55" si="7">ROUND($B50*($C50*(F$2/$D50)),6)</f>
        <v>0.21232899999999999</v>
      </c>
      <c r="G50" s="4">
        <f t="shared" si="7"/>
        <v>0.19178100000000001</v>
      </c>
      <c r="H50" s="4">
        <f t="shared" si="7"/>
        <v>0.21232899999999999</v>
      </c>
      <c r="I50" s="4">
        <f t="shared" si="7"/>
        <v>0.20547899999999999</v>
      </c>
      <c r="J50" s="4">
        <f t="shared" si="7"/>
        <v>0.21232899999999999</v>
      </c>
      <c r="K50" s="4">
        <f t="shared" si="7"/>
        <v>0.20547899999999999</v>
      </c>
      <c r="L50" s="4">
        <f t="shared" si="7"/>
        <v>0.21232899999999999</v>
      </c>
      <c r="M50" s="4">
        <f t="shared" si="7"/>
        <v>0.21232899999999999</v>
      </c>
      <c r="N50" s="4">
        <f t="shared" si="7"/>
        <v>0.20547899999999999</v>
      </c>
      <c r="O50" s="4">
        <f t="shared" si="7"/>
        <v>0.21232899999999999</v>
      </c>
      <c r="P50" s="4">
        <f t="shared" si="7"/>
        <v>0.20547899999999999</v>
      </c>
      <c r="Q50" s="5">
        <f t="shared" si="7"/>
        <v>0.21232899999999999</v>
      </c>
      <c r="R50" s="1">
        <f t="shared" si="4"/>
        <v>2.5</v>
      </c>
    </row>
    <row r="51" spans="1:19">
      <c r="A51" t="str">
        <f>CONCATENATE(Master!B50," ",Master!D50," ",Master!E50," "," ","(", Master!G50,")"," ",Master!C50,Master!F50)</f>
        <v xml:space="preserve"> Lucy C  (Atwood) Thomas</v>
      </c>
      <c r="B51" s="8">
        <v>500</v>
      </c>
      <c r="C51" s="11">
        <f t="shared" si="0"/>
        <v>5.0000000000000001E-3</v>
      </c>
      <c r="D51">
        <f t="shared" si="1"/>
        <v>365</v>
      </c>
      <c r="F51" s="3">
        <f t="shared" si="7"/>
        <v>0.21232899999999999</v>
      </c>
      <c r="G51" s="4">
        <f t="shared" si="7"/>
        <v>0.19178100000000001</v>
      </c>
      <c r="H51" s="4">
        <f t="shared" si="7"/>
        <v>0.21232899999999999</v>
      </c>
      <c r="I51" s="4">
        <f t="shared" si="7"/>
        <v>0.20547899999999999</v>
      </c>
      <c r="J51" s="4">
        <f t="shared" si="7"/>
        <v>0.21232899999999999</v>
      </c>
      <c r="K51" s="4">
        <f t="shared" si="7"/>
        <v>0.20547899999999999</v>
      </c>
      <c r="L51" s="4">
        <f t="shared" si="7"/>
        <v>0.21232899999999999</v>
      </c>
      <c r="M51" s="4">
        <f t="shared" si="7"/>
        <v>0.21232899999999999</v>
      </c>
      <c r="N51" s="4">
        <f t="shared" si="7"/>
        <v>0.20547899999999999</v>
      </c>
      <c r="O51" s="4">
        <f t="shared" si="7"/>
        <v>0.21232899999999999</v>
      </c>
      <c r="P51" s="4">
        <f t="shared" si="7"/>
        <v>0.20547899999999999</v>
      </c>
      <c r="Q51" s="5">
        <f t="shared" si="7"/>
        <v>0.21232899999999999</v>
      </c>
      <c r="R51" s="1">
        <f t="shared" si="4"/>
        <v>2.5</v>
      </c>
    </row>
    <row r="52" spans="1:19">
      <c r="A52" t="str">
        <f>CONCATENATE(Master!B51," ",Master!D51," ",Master!E51," "," ","(", Master!G51,")"," ",Master!C51,Master!F51)</f>
        <v xml:space="preserve"> Nelson   () Thomas</v>
      </c>
      <c r="B52" s="8">
        <v>500</v>
      </c>
      <c r="C52" s="11">
        <f t="shared" si="0"/>
        <v>5.0000000000000001E-3</v>
      </c>
      <c r="D52">
        <f t="shared" si="1"/>
        <v>365</v>
      </c>
      <c r="F52" s="3">
        <f t="shared" si="7"/>
        <v>0.21232899999999999</v>
      </c>
      <c r="G52" s="4">
        <f t="shared" si="7"/>
        <v>0.19178100000000001</v>
      </c>
      <c r="H52" s="4">
        <f t="shared" si="7"/>
        <v>0.21232899999999999</v>
      </c>
      <c r="I52" s="4">
        <f t="shared" si="7"/>
        <v>0.20547899999999999</v>
      </c>
      <c r="J52" s="4">
        <f t="shared" si="7"/>
        <v>0.21232899999999999</v>
      </c>
      <c r="K52" s="4">
        <f t="shared" si="7"/>
        <v>0.20547899999999999</v>
      </c>
      <c r="L52" s="4">
        <f t="shared" si="7"/>
        <v>0.21232899999999999</v>
      </c>
      <c r="M52" s="4">
        <f t="shared" si="7"/>
        <v>0.21232899999999999</v>
      </c>
      <c r="N52" s="4">
        <f t="shared" si="7"/>
        <v>0.20547899999999999</v>
      </c>
      <c r="O52" s="4">
        <f t="shared" si="7"/>
        <v>0.21232899999999999</v>
      </c>
      <c r="P52" s="4">
        <f t="shared" si="7"/>
        <v>0.20547899999999999</v>
      </c>
      <c r="Q52" s="5">
        <f t="shared" si="7"/>
        <v>0.21232899999999999</v>
      </c>
      <c r="R52" s="1">
        <f t="shared" si="4"/>
        <v>2.5</v>
      </c>
    </row>
    <row r="53" spans="1:19">
      <c r="A53" t="str">
        <f>CONCATENATE(Master!B52," ",Master!D52," ",Master!E52," "," ","(", Master!G52,")"," ",Master!C52,Master!F52)</f>
        <v xml:space="preserve"> Nelson C  () Thomas</v>
      </c>
      <c r="B53" s="8">
        <v>500</v>
      </c>
      <c r="C53" s="11">
        <f t="shared" si="0"/>
        <v>5.0000000000000001E-3</v>
      </c>
      <c r="D53">
        <f t="shared" si="1"/>
        <v>365</v>
      </c>
      <c r="F53" s="3">
        <f t="shared" si="7"/>
        <v>0.21232899999999999</v>
      </c>
      <c r="G53" s="4">
        <f t="shared" si="7"/>
        <v>0.19178100000000001</v>
      </c>
      <c r="H53" s="4">
        <f t="shared" si="7"/>
        <v>0.21232899999999999</v>
      </c>
      <c r="I53" s="4">
        <f t="shared" si="7"/>
        <v>0.20547899999999999</v>
      </c>
      <c r="J53" s="4">
        <f t="shared" si="7"/>
        <v>0.21232899999999999</v>
      </c>
      <c r="K53" s="4">
        <f t="shared" si="7"/>
        <v>0.20547899999999999</v>
      </c>
      <c r="L53" s="4">
        <f t="shared" si="7"/>
        <v>0.21232899999999999</v>
      </c>
      <c r="M53" s="4">
        <f t="shared" si="7"/>
        <v>0.21232899999999999</v>
      </c>
      <c r="N53" s="4">
        <f t="shared" si="7"/>
        <v>0.20547899999999999</v>
      </c>
      <c r="O53" s="4">
        <f t="shared" si="7"/>
        <v>0.21232899999999999</v>
      </c>
      <c r="P53" s="4">
        <f t="shared" si="7"/>
        <v>0.20547899999999999</v>
      </c>
      <c r="Q53" s="5">
        <f t="shared" si="7"/>
        <v>0.21232899999999999</v>
      </c>
      <c r="R53" s="1">
        <f t="shared" si="4"/>
        <v>2.5</v>
      </c>
    </row>
    <row r="54" spans="1:19">
      <c r="A54" t="str">
        <f>CONCATENATE(Master!B53," ",Master!D53," ",Master!E53," "," ","(", Master!G53,")"," ",Master!C53,Master!F53)</f>
        <v xml:space="preserve"> Reuel A  () Thomas</v>
      </c>
      <c r="B54" s="8">
        <v>500</v>
      </c>
      <c r="C54" s="11">
        <f t="shared" si="0"/>
        <v>5.0000000000000001E-3</v>
      </c>
      <c r="D54">
        <f t="shared" si="1"/>
        <v>365</v>
      </c>
      <c r="F54" s="3">
        <f t="shared" si="7"/>
        <v>0.21232899999999999</v>
      </c>
      <c r="G54" s="4">
        <f t="shared" si="7"/>
        <v>0.19178100000000001</v>
      </c>
      <c r="H54" s="4">
        <f t="shared" si="7"/>
        <v>0.21232899999999999</v>
      </c>
      <c r="I54" s="4">
        <f t="shared" si="7"/>
        <v>0.20547899999999999</v>
      </c>
      <c r="J54" s="4">
        <f t="shared" si="7"/>
        <v>0.21232899999999999</v>
      </c>
      <c r="K54" s="4">
        <f t="shared" si="7"/>
        <v>0.20547899999999999</v>
      </c>
      <c r="L54" s="4">
        <f t="shared" si="7"/>
        <v>0.21232899999999999</v>
      </c>
      <c r="M54" s="4">
        <f t="shared" si="7"/>
        <v>0.21232899999999999</v>
      </c>
      <c r="N54" s="4">
        <f t="shared" si="7"/>
        <v>0.20547899999999999</v>
      </c>
      <c r="O54" s="4">
        <f t="shared" si="7"/>
        <v>0.21232899999999999</v>
      </c>
      <c r="P54" s="4">
        <f t="shared" si="7"/>
        <v>0.20547899999999999</v>
      </c>
      <c r="Q54" s="5">
        <f t="shared" si="7"/>
        <v>0.21232899999999999</v>
      </c>
      <c r="R54" s="1">
        <f t="shared" si="4"/>
        <v>2.5</v>
      </c>
    </row>
    <row r="55" spans="1:19">
      <c r="A55" t="str">
        <f>CONCATENATE(Master!B54," ",Master!D54," ",Master!E54," "," ","(", Master!G54,")"," ",Master!C54,Master!F54)</f>
        <v xml:space="preserve"> Sarah N  () Thomas</v>
      </c>
      <c r="B55" s="8">
        <v>500</v>
      </c>
      <c r="C55" s="11">
        <f t="shared" si="0"/>
        <v>5.0000000000000001E-3</v>
      </c>
      <c r="D55">
        <f t="shared" si="1"/>
        <v>365</v>
      </c>
      <c r="F55" s="3">
        <f t="shared" si="7"/>
        <v>0.21232899999999999</v>
      </c>
      <c r="G55" s="4">
        <f t="shared" si="7"/>
        <v>0.19178100000000001</v>
      </c>
      <c r="H55" s="4">
        <f t="shared" si="7"/>
        <v>0.21232899999999999</v>
      </c>
      <c r="I55" s="4">
        <f t="shared" si="7"/>
        <v>0.20547899999999999</v>
      </c>
      <c r="J55" s="4">
        <f t="shared" si="7"/>
        <v>0.21232899999999999</v>
      </c>
      <c r="K55" s="4">
        <f t="shared" si="7"/>
        <v>0.20547899999999999</v>
      </c>
      <c r="L55" s="4">
        <f t="shared" si="7"/>
        <v>0.21232899999999999</v>
      </c>
      <c r="M55" s="4">
        <f t="shared" si="7"/>
        <v>0.21232899999999999</v>
      </c>
      <c r="N55" s="4">
        <f t="shared" si="7"/>
        <v>0.20547899999999999</v>
      </c>
      <c r="O55" s="4">
        <f t="shared" si="7"/>
        <v>0.21232899999999999</v>
      </c>
      <c r="P55" s="4">
        <f t="shared" si="7"/>
        <v>0.20547899999999999</v>
      </c>
      <c r="Q55" s="5">
        <f t="shared" si="7"/>
        <v>0.21232899999999999</v>
      </c>
      <c r="R55" s="1">
        <f t="shared" si="4"/>
        <v>2.5</v>
      </c>
    </row>
    <row r="56" spans="1:19" ht="15.75" thickBot="1">
      <c r="A56" s="13">
        <f>COUNTA(A3:A55)</f>
        <v>53</v>
      </c>
      <c r="B56" s="6">
        <f>SUM(B3:B55)</f>
        <v>26500</v>
      </c>
      <c r="F56" s="6">
        <f t="shared" ref="F56:R56" si="8">SUM(F3:F55)</f>
        <v>11.253437000000014</v>
      </c>
      <c r="G56" s="6">
        <f t="shared" si="8"/>
        <v>10.164393000000004</v>
      </c>
      <c r="H56" s="6">
        <f t="shared" si="8"/>
        <v>11.253437000000014</v>
      </c>
      <c r="I56" s="6">
        <f t="shared" si="8"/>
        <v>10.890387000000013</v>
      </c>
      <c r="J56" s="6">
        <f t="shared" si="8"/>
        <v>11.253437000000014</v>
      </c>
      <c r="K56" s="6">
        <f t="shared" si="8"/>
        <v>10.890387000000013</v>
      </c>
      <c r="L56" s="6">
        <f t="shared" si="8"/>
        <v>11.253437000000014</v>
      </c>
      <c r="M56" s="6">
        <f t="shared" si="8"/>
        <v>11.253437000000014</v>
      </c>
      <c r="N56" s="6">
        <f t="shared" si="8"/>
        <v>10.890387000000013</v>
      </c>
      <c r="O56" s="6">
        <f t="shared" si="8"/>
        <v>11.253437000000014</v>
      </c>
      <c r="P56" s="6">
        <f t="shared" si="8"/>
        <v>10.890387000000013</v>
      </c>
      <c r="Q56" s="6">
        <f t="shared" si="8"/>
        <v>11.253437000000014</v>
      </c>
      <c r="R56" s="6">
        <f t="shared" si="8"/>
        <v>132.5</v>
      </c>
      <c r="S56" s="7"/>
    </row>
    <row r="57" spans="1:19" ht="15.75" thickTop="1"/>
    <row r="58" spans="1:19" ht="15.75" thickBot="1">
      <c r="B58" s="2">
        <f>B56</f>
        <v>26500</v>
      </c>
      <c r="F58" s="4">
        <f>ROUND($B58*($C$2*(F$2/$D$2)),6)</f>
        <v>11.253425</v>
      </c>
      <c r="G58" s="4">
        <f t="shared" ref="G58:Q58" si="9">ROUND($B58*($C$2*(G$2/$D$2)),6)</f>
        <v>10.164384</v>
      </c>
      <c r="H58" s="4">
        <f t="shared" si="9"/>
        <v>11.253425</v>
      </c>
      <c r="I58" s="4">
        <f t="shared" si="9"/>
        <v>10.890411</v>
      </c>
      <c r="J58" s="4">
        <f t="shared" si="9"/>
        <v>11.253425</v>
      </c>
      <c r="K58" s="4">
        <f t="shared" si="9"/>
        <v>10.890411</v>
      </c>
      <c r="L58" s="4">
        <f t="shared" si="9"/>
        <v>11.253425</v>
      </c>
      <c r="M58" s="4">
        <f t="shared" si="9"/>
        <v>11.253425</v>
      </c>
      <c r="N58" s="4">
        <f t="shared" si="9"/>
        <v>10.890411</v>
      </c>
      <c r="O58" s="4">
        <f t="shared" si="9"/>
        <v>11.253425</v>
      </c>
      <c r="P58" s="4">
        <f t="shared" si="9"/>
        <v>10.890411</v>
      </c>
      <c r="Q58" s="4">
        <f t="shared" si="9"/>
        <v>11.253425</v>
      </c>
      <c r="R58" s="9">
        <f t="shared" ref="R58:R60" si="10">SUM(F58:Q58)</f>
        <v>132.50000299999996</v>
      </c>
      <c r="S58" s="2">
        <f>R58-R56</f>
        <v>2.9999999640040187E-6</v>
      </c>
    </row>
    <row r="59" spans="1:19" ht="15.75" thickTop="1"/>
    <row r="60" spans="1:19" ht="15.75" thickBot="1">
      <c r="F60" s="2">
        <f>F58-F56</f>
        <v>-1.2000000014111833E-5</v>
      </c>
      <c r="G60" s="2">
        <f t="shared" ref="G60:Q60" si="11">G58-G56</f>
        <v>-9.000000003922537E-6</v>
      </c>
      <c r="H60" s="2">
        <f t="shared" si="11"/>
        <v>-1.2000000014111833E-5</v>
      </c>
      <c r="I60" s="2">
        <f t="shared" si="11"/>
        <v>2.399999998736746E-5</v>
      </c>
      <c r="J60" s="2">
        <f t="shared" si="11"/>
        <v>-1.2000000014111833E-5</v>
      </c>
      <c r="K60" s="2">
        <f t="shared" si="11"/>
        <v>2.399999998736746E-5</v>
      </c>
      <c r="L60" s="2">
        <f t="shared" si="11"/>
        <v>-1.2000000014111833E-5</v>
      </c>
      <c r="M60" s="2">
        <f t="shared" si="11"/>
        <v>-1.2000000014111833E-5</v>
      </c>
      <c r="N60" s="2">
        <f t="shared" si="11"/>
        <v>2.399999998736746E-5</v>
      </c>
      <c r="O60" s="2">
        <f t="shared" si="11"/>
        <v>-1.2000000014111833E-5</v>
      </c>
      <c r="P60" s="2">
        <f t="shared" si="11"/>
        <v>2.399999998736746E-5</v>
      </c>
      <c r="Q60" s="2">
        <f t="shared" si="11"/>
        <v>-1.2000000014111833E-5</v>
      </c>
      <c r="R60" s="9">
        <f t="shared" si="10"/>
        <v>2.9999998467644673E-6</v>
      </c>
    </row>
    <row r="61" spans="1:19" ht="15.75" thickTop="1"/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3:O135"/>
  <sheetViews>
    <sheetView tabSelected="1" topLeftCell="A43" workbookViewId="0">
      <selection activeCell="J50" sqref="J50"/>
    </sheetView>
  </sheetViews>
  <sheetFormatPr defaultRowHeight="15"/>
  <cols>
    <col min="2" max="2" width="11.28515625" bestFit="1" customWidth="1"/>
  </cols>
  <sheetData>
    <row r="23" spans="1:15">
      <c r="A23" t="s">
        <v>278</v>
      </c>
      <c r="O23" s="39" t="s">
        <v>369</v>
      </c>
    </row>
    <row r="25" spans="1:15" ht="15" customHeight="1" thickBot="1">
      <c r="A25" s="39" t="s">
        <v>280</v>
      </c>
      <c r="B25" s="39"/>
      <c r="C25" s="39"/>
      <c r="D25" s="39"/>
      <c r="E25" s="39"/>
      <c r="F25" s="39"/>
      <c r="G25" s="39"/>
      <c r="H25" s="39"/>
      <c r="I25" s="39"/>
      <c r="L25" s="33">
        <f>SUM(L26:L30)</f>
        <v>47</v>
      </c>
    </row>
    <row r="26" spans="1:15" ht="15" customHeight="1" thickTop="1">
      <c r="A26" s="39"/>
      <c r="B26" s="39" t="s">
        <v>404</v>
      </c>
      <c r="C26" s="39"/>
      <c r="D26" s="39"/>
      <c r="E26" s="39"/>
      <c r="F26" s="39"/>
      <c r="G26" s="39"/>
      <c r="H26" s="39"/>
      <c r="I26" s="39"/>
      <c r="L26">
        <f>COUNTIF(B44:B102,"fieldstone")</f>
        <v>0</v>
      </c>
      <c r="M26" t="s">
        <v>413</v>
      </c>
    </row>
    <row r="27" spans="1:15" ht="15" customHeight="1">
      <c r="A27" s="39"/>
      <c r="B27" s="39" t="s">
        <v>368</v>
      </c>
      <c r="C27" s="39"/>
      <c r="D27" s="39"/>
      <c r="E27" s="39"/>
      <c r="F27" s="39"/>
      <c r="G27" s="39"/>
      <c r="H27" s="39"/>
      <c r="I27" s="39"/>
      <c r="L27">
        <f>COUNTIF(B44:B102,"headstone")</f>
        <v>22</v>
      </c>
      <c r="M27" t="s">
        <v>330</v>
      </c>
    </row>
    <row r="28" spans="1:15" ht="15" customHeight="1">
      <c r="A28" s="39"/>
      <c r="B28" s="39" t="s">
        <v>403</v>
      </c>
      <c r="C28" s="39"/>
      <c r="D28" s="39"/>
      <c r="E28" s="39"/>
      <c r="F28" s="39"/>
      <c r="G28" s="39"/>
      <c r="H28" s="39"/>
      <c r="I28" s="39"/>
      <c r="L28">
        <f>COUNTIF(B44:B102,"footstone")</f>
        <v>0</v>
      </c>
      <c r="M28" t="s">
        <v>412</v>
      </c>
    </row>
    <row r="29" spans="1:15" ht="15" customHeight="1">
      <c r="A29" s="39"/>
      <c r="B29" s="39" t="s">
        <v>400</v>
      </c>
      <c r="C29" s="39"/>
      <c r="D29" s="39"/>
      <c r="E29" s="39"/>
      <c r="F29" s="39"/>
      <c r="G29" s="39"/>
      <c r="H29" s="39"/>
      <c r="I29" s="39"/>
      <c r="L29">
        <f>COUNTIF(B44:B102,"monument")</f>
        <v>7</v>
      </c>
      <c r="M29" s="40" t="s">
        <v>329</v>
      </c>
    </row>
    <row r="30" spans="1:15" ht="15" customHeight="1">
      <c r="A30" s="39"/>
      <c r="B30" s="39" t="s">
        <v>401</v>
      </c>
      <c r="C30" s="39"/>
      <c r="D30" s="39"/>
      <c r="E30" s="39"/>
      <c r="F30" s="39"/>
      <c r="G30" s="39"/>
      <c r="H30" s="39"/>
      <c r="I30" s="39"/>
      <c r="L30">
        <f>COUNTIF(B44:B102,"foot marker")</f>
        <v>18</v>
      </c>
      <c r="M30" s="41" t="s">
        <v>328</v>
      </c>
    </row>
    <row r="31" spans="1:15" ht="15" customHeight="1">
      <c r="A31" s="39"/>
      <c r="B31" s="39"/>
      <c r="C31" s="39"/>
      <c r="D31" s="39"/>
      <c r="E31" s="39"/>
      <c r="F31" s="39"/>
      <c r="G31" s="39"/>
      <c r="H31" s="39"/>
      <c r="I31" s="39"/>
    </row>
    <row r="32" spans="1:15" ht="15" customHeight="1" thickBot="1">
      <c r="A32" s="39" t="s">
        <v>414</v>
      </c>
      <c r="B32" s="39"/>
      <c r="C32" s="39"/>
      <c r="D32" s="39"/>
      <c r="E32" s="39"/>
      <c r="F32" s="39"/>
      <c r="G32" s="39"/>
      <c r="H32" s="39"/>
      <c r="I32" s="39"/>
      <c r="K32" s="33">
        <f>SUM(K33:K34)</f>
        <v>74</v>
      </c>
    </row>
    <row r="33" spans="1:11" ht="15.75" thickTop="1">
      <c r="B33" s="39" t="s">
        <v>417</v>
      </c>
      <c r="K33">
        <f>COUNTA(J44:J102)</f>
        <v>48</v>
      </c>
    </row>
    <row r="34" spans="1:11" ht="15" customHeight="1">
      <c r="A34" s="39"/>
      <c r="B34" s="39" t="s">
        <v>418</v>
      </c>
      <c r="C34" s="39"/>
      <c r="D34" s="39"/>
      <c r="E34" s="39"/>
      <c r="F34" s="39"/>
      <c r="G34" s="39"/>
      <c r="H34" s="39"/>
      <c r="I34" s="39"/>
      <c r="K34">
        <f>COUNTA(B106:B120)+COUNTA(B123:B127)+COUNTA(B130:B135)</f>
        <v>26</v>
      </c>
    </row>
    <row r="35" spans="1:11" ht="15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11" ht="15" customHeight="1">
      <c r="A36" s="39" t="s">
        <v>415</v>
      </c>
      <c r="B36" s="39"/>
      <c r="C36" s="39"/>
      <c r="D36" s="39"/>
      <c r="E36" s="39"/>
      <c r="F36" s="39"/>
      <c r="G36" s="39"/>
      <c r="H36" s="39"/>
      <c r="I36" s="39"/>
    </row>
    <row r="37" spans="1:11" ht="15" customHeight="1">
      <c r="A37" t="s">
        <v>311</v>
      </c>
      <c r="B37" s="16" t="s">
        <v>164</v>
      </c>
      <c r="C37" s="39"/>
      <c r="D37" s="39"/>
      <c r="E37" s="39"/>
      <c r="F37" s="39"/>
      <c r="G37" s="39"/>
      <c r="H37" s="39"/>
      <c r="I37" s="39"/>
    </row>
    <row r="38" spans="1:11" ht="15" customHeight="1">
      <c r="A38" t="s">
        <v>314</v>
      </c>
      <c r="B38" s="35" t="s">
        <v>264</v>
      </c>
      <c r="C38" s="39"/>
      <c r="D38" s="39"/>
      <c r="E38" s="39"/>
      <c r="F38" s="39"/>
      <c r="G38" s="39"/>
      <c r="H38" s="39"/>
      <c r="I38" s="39"/>
      <c r="J38" t="s">
        <v>416</v>
      </c>
    </row>
    <row r="39" spans="1:11" ht="15" customHeight="1">
      <c r="A39" t="s">
        <v>301</v>
      </c>
      <c r="B39" s="16" t="s">
        <v>208</v>
      </c>
      <c r="C39" s="39"/>
      <c r="D39" s="39"/>
      <c r="E39" s="39"/>
      <c r="F39" s="39"/>
      <c r="G39" s="39"/>
      <c r="H39" s="39"/>
      <c r="I39" s="39"/>
    </row>
    <row r="40" spans="1:11" ht="15" customHeight="1">
      <c r="A40" t="s">
        <v>320</v>
      </c>
      <c r="B40" s="16" t="s">
        <v>195</v>
      </c>
      <c r="C40" s="39"/>
      <c r="D40" s="39"/>
      <c r="E40" s="39"/>
      <c r="F40" s="39"/>
      <c r="G40" s="39"/>
      <c r="H40" s="39"/>
      <c r="I40" s="39"/>
    </row>
    <row r="41" spans="1:11" ht="15" customHeight="1">
      <c r="A41" s="39"/>
      <c r="B41" s="39"/>
      <c r="C41" s="39"/>
      <c r="D41" s="39"/>
      <c r="E41" s="39"/>
      <c r="F41" s="39"/>
      <c r="G41" s="39"/>
      <c r="H41" s="39"/>
      <c r="I41" s="39"/>
    </row>
    <row r="43" spans="1:11">
      <c r="A43" s="48" t="s">
        <v>423</v>
      </c>
      <c r="B43" s="48"/>
      <c r="C43" s="48"/>
      <c r="D43" s="48"/>
      <c r="E43" s="48"/>
      <c r="F43" s="48"/>
      <c r="G43" s="48"/>
      <c r="H43" s="48"/>
      <c r="I43" s="48"/>
    </row>
    <row r="44" spans="1:11">
      <c r="A44" t="s">
        <v>281</v>
      </c>
      <c r="B44" s="41" t="s">
        <v>402</v>
      </c>
      <c r="C44" t="s">
        <v>331</v>
      </c>
      <c r="J44" s="16" t="s">
        <v>180</v>
      </c>
    </row>
    <row r="45" spans="1:11">
      <c r="A45" t="s">
        <v>282</v>
      </c>
      <c r="B45" s="41" t="s">
        <v>402</v>
      </c>
      <c r="C45" t="s">
        <v>332</v>
      </c>
      <c r="J45" s="16" t="s">
        <v>181</v>
      </c>
    </row>
    <row r="46" spans="1:11">
      <c r="A46" t="s">
        <v>283</v>
      </c>
      <c r="B46" s="41" t="s">
        <v>402</v>
      </c>
      <c r="C46" t="s">
        <v>333</v>
      </c>
      <c r="J46" s="16" t="s">
        <v>166</v>
      </c>
    </row>
    <row r="47" spans="1:11">
      <c r="A47" t="s">
        <v>284</v>
      </c>
      <c r="B47" s="41" t="s">
        <v>402</v>
      </c>
      <c r="C47" t="s">
        <v>334</v>
      </c>
      <c r="J47" s="16" t="s">
        <v>167</v>
      </c>
    </row>
    <row r="48" spans="1:11">
      <c r="A48" t="s">
        <v>285</v>
      </c>
      <c r="B48" s="40" t="s">
        <v>329</v>
      </c>
      <c r="C48" s="45" t="s">
        <v>405</v>
      </c>
    </row>
    <row r="49" spans="1:11">
      <c r="B49" s="40"/>
      <c r="C49" s="45" t="s">
        <v>419</v>
      </c>
      <c r="K49" s="45"/>
    </row>
    <row r="50" spans="1:11">
      <c r="A50" t="s">
        <v>286</v>
      </c>
      <c r="B50" s="41" t="s">
        <v>402</v>
      </c>
      <c r="C50" t="s">
        <v>335</v>
      </c>
      <c r="J50" s="16" t="s">
        <v>176</v>
      </c>
    </row>
    <row r="51" spans="1:11">
      <c r="A51" t="s">
        <v>287</v>
      </c>
      <c r="B51" s="41" t="s">
        <v>402</v>
      </c>
      <c r="C51" t="s">
        <v>336</v>
      </c>
      <c r="J51" s="35" t="s">
        <v>265</v>
      </c>
    </row>
    <row r="52" spans="1:11">
      <c r="A52" t="s">
        <v>288</v>
      </c>
      <c r="B52" s="41" t="s">
        <v>402</v>
      </c>
      <c r="C52" t="s">
        <v>337</v>
      </c>
      <c r="J52" s="16" t="s">
        <v>177</v>
      </c>
    </row>
    <row r="53" spans="1:11">
      <c r="A53" t="s">
        <v>289</v>
      </c>
      <c r="B53" t="s">
        <v>330</v>
      </c>
      <c r="C53" t="s">
        <v>338</v>
      </c>
      <c r="J53" s="16" t="s">
        <v>375</v>
      </c>
    </row>
    <row r="54" spans="1:11">
      <c r="A54" t="s">
        <v>290</v>
      </c>
      <c r="B54" t="s">
        <v>330</v>
      </c>
      <c r="C54" t="s">
        <v>339</v>
      </c>
      <c r="J54" s="16" t="s">
        <v>169</v>
      </c>
    </row>
    <row r="55" spans="1:11">
      <c r="A55" t="s">
        <v>291</v>
      </c>
      <c r="B55" s="41" t="s">
        <v>402</v>
      </c>
      <c r="C55" t="s">
        <v>74</v>
      </c>
      <c r="J55" s="16" t="s">
        <v>270</v>
      </c>
    </row>
    <row r="56" spans="1:11">
      <c r="A56" t="s">
        <v>292</v>
      </c>
      <c r="B56" t="s">
        <v>330</v>
      </c>
      <c r="C56" t="s">
        <v>340</v>
      </c>
      <c r="J56" s="16" t="s">
        <v>203</v>
      </c>
    </row>
    <row r="57" spans="1:11">
      <c r="A57" t="s">
        <v>293</v>
      </c>
      <c r="B57" t="s">
        <v>330</v>
      </c>
      <c r="C57" t="s">
        <v>341</v>
      </c>
      <c r="J57" s="16" t="s">
        <v>202</v>
      </c>
    </row>
    <row r="58" spans="1:11">
      <c r="A58" t="s">
        <v>294</v>
      </c>
      <c r="B58" t="s">
        <v>330</v>
      </c>
      <c r="C58" t="s">
        <v>342</v>
      </c>
      <c r="J58" s="16" t="s">
        <v>204</v>
      </c>
    </row>
    <row r="59" spans="1:11">
      <c r="A59" t="s">
        <v>295</v>
      </c>
      <c r="B59" t="s">
        <v>330</v>
      </c>
      <c r="C59" t="s">
        <v>343</v>
      </c>
      <c r="J59" s="16" t="s">
        <v>389</v>
      </c>
    </row>
    <row r="60" spans="1:11">
      <c r="A60" t="s">
        <v>296</v>
      </c>
      <c r="B60" t="s">
        <v>330</v>
      </c>
      <c r="C60" t="s">
        <v>344</v>
      </c>
      <c r="J60" s="16" t="s">
        <v>200</v>
      </c>
    </row>
    <row r="61" spans="1:11">
      <c r="A61" t="s">
        <v>297</v>
      </c>
      <c r="B61" s="41" t="s">
        <v>402</v>
      </c>
      <c r="C61" t="s">
        <v>345</v>
      </c>
      <c r="J61" s="16" t="s">
        <v>193</v>
      </c>
    </row>
    <row r="62" spans="1:11">
      <c r="A62" t="s">
        <v>298</v>
      </c>
      <c r="B62" s="41" t="s">
        <v>402</v>
      </c>
      <c r="C62" t="s">
        <v>346</v>
      </c>
      <c r="J62" s="16" t="s">
        <v>175</v>
      </c>
    </row>
    <row r="63" spans="1:11">
      <c r="A63" t="s">
        <v>299</v>
      </c>
      <c r="B63" s="41" t="s">
        <v>402</v>
      </c>
      <c r="C63" t="s">
        <v>347</v>
      </c>
      <c r="J63" s="16" t="s">
        <v>376</v>
      </c>
    </row>
    <row r="64" spans="1:11">
      <c r="A64" t="s">
        <v>300</v>
      </c>
      <c r="B64" s="41" t="s">
        <v>402</v>
      </c>
      <c r="C64" t="s">
        <v>348</v>
      </c>
      <c r="J64" s="16" t="s">
        <v>170</v>
      </c>
    </row>
    <row r="65" spans="1:11">
      <c r="A65" t="s">
        <v>301</v>
      </c>
      <c r="B65" s="40" t="s">
        <v>329</v>
      </c>
      <c r="C65" s="45" t="s">
        <v>406</v>
      </c>
    </row>
    <row r="66" spans="1:11">
      <c r="B66" s="40"/>
      <c r="C66" s="16" t="s">
        <v>384</v>
      </c>
      <c r="J66" s="16" t="s">
        <v>384</v>
      </c>
    </row>
    <row r="67" spans="1:11">
      <c r="B67" s="40"/>
      <c r="C67" s="16" t="s">
        <v>208</v>
      </c>
      <c r="J67" s="16" t="s">
        <v>208</v>
      </c>
    </row>
    <row r="68" spans="1:11">
      <c r="A68" t="s">
        <v>302</v>
      </c>
      <c r="B68" t="s">
        <v>330</v>
      </c>
      <c r="C68" t="s">
        <v>349</v>
      </c>
      <c r="J68" s="16" t="s">
        <v>205</v>
      </c>
    </row>
    <row r="69" spans="1:11">
      <c r="A69" t="s">
        <v>303</v>
      </c>
      <c r="B69" t="s">
        <v>330</v>
      </c>
      <c r="C69" t="s">
        <v>350</v>
      </c>
      <c r="J69" s="16" t="s">
        <v>383</v>
      </c>
    </row>
    <row r="70" spans="1:11">
      <c r="A70" t="s">
        <v>304</v>
      </c>
      <c r="B70" s="41" t="s">
        <v>402</v>
      </c>
      <c r="C70" t="s">
        <v>351</v>
      </c>
      <c r="J70" s="35" t="s">
        <v>264</v>
      </c>
    </row>
    <row r="71" spans="1:11">
      <c r="A71" t="s">
        <v>305</v>
      </c>
      <c r="B71" s="41" t="s">
        <v>402</v>
      </c>
      <c r="C71" t="s">
        <v>352</v>
      </c>
      <c r="J71" s="16" t="s">
        <v>378</v>
      </c>
    </row>
    <row r="72" spans="1:11">
      <c r="A72" t="s">
        <v>306</v>
      </c>
      <c r="B72" s="41" t="s">
        <v>402</v>
      </c>
      <c r="C72" t="s">
        <v>91</v>
      </c>
      <c r="J72" s="16" t="s">
        <v>397</v>
      </c>
    </row>
    <row r="73" spans="1:11">
      <c r="A73" t="s">
        <v>307</v>
      </c>
      <c r="B73" s="41" t="s">
        <v>402</v>
      </c>
      <c r="C73" t="s">
        <v>353</v>
      </c>
      <c r="J73" s="16" t="s">
        <v>190</v>
      </c>
    </row>
    <row r="74" spans="1:11">
      <c r="A74" t="s">
        <v>308</v>
      </c>
      <c r="B74" t="s">
        <v>330</v>
      </c>
      <c r="C74" t="s">
        <v>354</v>
      </c>
      <c r="J74" s="16" t="s">
        <v>184</v>
      </c>
    </row>
    <row r="75" spans="1:11">
      <c r="A75" t="s">
        <v>309</v>
      </c>
      <c r="B75" t="s">
        <v>330</v>
      </c>
      <c r="C75" t="s">
        <v>355</v>
      </c>
      <c r="J75" s="16" t="s">
        <v>386</v>
      </c>
    </row>
    <row r="76" spans="1:11">
      <c r="A76" t="s">
        <v>310</v>
      </c>
      <c r="B76" t="s">
        <v>330</v>
      </c>
      <c r="C76" t="s">
        <v>356</v>
      </c>
      <c r="J76" s="16" t="s">
        <v>266</v>
      </c>
    </row>
    <row r="77" spans="1:11">
      <c r="A77" t="s">
        <v>311</v>
      </c>
      <c r="B77" t="s">
        <v>330</v>
      </c>
      <c r="C77" t="s">
        <v>357</v>
      </c>
      <c r="J77" s="16" t="s">
        <v>164</v>
      </c>
    </row>
    <row r="78" spans="1:11">
      <c r="A78" t="s">
        <v>312</v>
      </c>
      <c r="B78" t="s">
        <v>330</v>
      </c>
      <c r="C78" t="s">
        <v>358</v>
      </c>
      <c r="J78" s="16" t="s">
        <v>373</v>
      </c>
    </row>
    <row r="79" spans="1:11">
      <c r="A79" t="s">
        <v>313</v>
      </c>
      <c r="B79" s="40" t="s">
        <v>329</v>
      </c>
      <c r="C79" s="45" t="s">
        <v>408</v>
      </c>
    </row>
    <row r="80" spans="1:11">
      <c r="B80" s="40"/>
      <c r="C80" s="45" t="s">
        <v>420</v>
      </c>
      <c r="K80" s="45"/>
    </row>
    <row r="81" spans="1:11">
      <c r="A81" t="s">
        <v>314</v>
      </c>
      <c r="B81" s="40" t="s">
        <v>329</v>
      </c>
      <c r="C81" s="45" t="s">
        <v>407</v>
      </c>
    </row>
    <row r="82" spans="1:11">
      <c r="B82" s="40"/>
      <c r="C82" s="45" t="s">
        <v>421</v>
      </c>
      <c r="K82" s="45"/>
    </row>
    <row r="83" spans="1:11">
      <c r="A83" t="s">
        <v>315</v>
      </c>
      <c r="B83" s="40" t="s">
        <v>329</v>
      </c>
      <c r="C83" t="s">
        <v>409</v>
      </c>
    </row>
    <row r="84" spans="1:11">
      <c r="B84" s="40"/>
      <c r="C84" s="16" t="s">
        <v>277</v>
      </c>
      <c r="J84" s="16" t="s">
        <v>277</v>
      </c>
    </row>
    <row r="85" spans="1:11">
      <c r="B85" s="40"/>
      <c r="C85" s="16" t="s">
        <v>379</v>
      </c>
      <c r="J85" s="16" t="s">
        <v>379</v>
      </c>
    </row>
    <row r="86" spans="1:11">
      <c r="A86" t="s">
        <v>316</v>
      </c>
      <c r="B86" t="s">
        <v>330</v>
      </c>
      <c r="C86" t="s">
        <v>359</v>
      </c>
      <c r="J86" s="16" t="s">
        <v>382</v>
      </c>
    </row>
    <row r="87" spans="1:11">
      <c r="A87" t="s">
        <v>317</v>
      </c>
      <c r="B87" t="s">
        <v>330</v>
      </c>
      <c r="C87" t="s">
        <v>360</v>
      </c>
      <c r="J87" s="16" t="s">
        <v>188</v>
      </c>
    </row>
    <row r="88" spans="1:11">
      <c r="A88" t="s">
        <v>318</v>
      </c>
      <c r="B88" t="s">
        <v>330</v>
      </c>
      <c r="C88" t="s">
        <v>361</v>
      </c>
      <c r="J88" s="16" t="s">
        <v>174</v>
      </c>
    </row>
    <row r="89" spans="1:11">
      <c r="A89" t="s">
        <v>319</v>
      </c>
      <c r="B89" t="s">
        <v>330</v>
      </c>
      <c r="C89" t="s">
        <v>399</v>
      </c>
      <c r="J89" s="16" t="s">
        <v>173</v>
      </c>
    </row>
    <row r="90" spans="1:11">
      <c r="A90" t="s">
        <v>320</v>
      </c>
      <c r="B90" s="40" t="s">
        <v>329</v>
      </c>
      <c r="C90" t="s">
        <v>410</v>
      </c>
    </row>
    <row r="91" spans="1:11">
      <c r="B91" s="40"/>
      <c r="C91" s="16" t="s">
        <v>195</v>
      </c>
      <c r="J91" s="16" t="s">
        <v>195</v>
      </c>
    </row>
    <row r="92" spans="1:11">
      <c r="B92" s="40"/>
      <c r="C92" s="16" t="s">
        <v>388</v>
      </c>
      <c r="J92" s="16" t="s">
        <v>388</v>
      </c>
    </row>
    <row r="93" spans="1:11">
      <c r="B93" s="40"/>
      <c r="C93" s="16" t="s">
        <v>197</v>
      </c>
      <c r="J93" s="16" t="s">
        <v>197</v>
      </c>
    </row>
    <row r="94" spans="1:11">
      <c r="B94" s="40"/>
      <c r="C94" s="16" t="s">
        <v>198</v>
      </c>
      <c r="J94" s="16" t="s">
        <v>198</v>
      </c>
    </row>
    <row r="95" spans="1:11">
      <c r="A95" t="s">
        <v>321</v>
      </c>
      <c r="B95" t="s">
        <v>330</v>
      </c>
      <c r="C95" t="s">
        <v>362</v>
      </c>
      <c r="J95" s="16" t="s">
        <v>194</v>
      </c>
    </row>
    <row r="96" spans="1:11">
      <c r="A96" t="s">
        <v>322</v>
      </c>
      <c r="B96" s="41" t="s">
        <v>402</v>
      </c>
      <c r="C96" t="s">
        <v>363</v>
      </c>
      <c r="J96" s="16" t="s">
        <v>179</v>
      </c>
    </row>
    <row r="97" spans="1:11">
      <c r="A97" t="s">
        <v>323</v>
      </c>
      <c r="B97" s="41" t="s">
        <v>402</v>
      </c>
      <c r="C97" t="s">
        <v>364</v>
      </c>
      <c r="J97" s="16" t="s">
        <v>381</v>
      </c>
    </row>
    <row r="98" spans="1:11">
      <c r="A98" t="s">
        <v>324</v>
      </c>
      <c r="B98" s="40" t="s">
        <v>329</v>
      </c>
      <c r="C98" s="45" t="s">
        <v>411</v>
      </c>
    </row>
    <row r="99" spans="1:11">
      <c r="B99" s="40"/>
      <c r="C99" s="45" t="s">
        <v>422</v>
      </c>
      <c r="K99" s="45"/>
    </row>
    <row r="100" spans="1:11">
      <c r="A100" t="s">
        <v>325</v>
      </c>
      <c r="B100" t="s">
        <v>330</v>
      </c>
      <c r="C100" t="s">
        <v>365</v>
      </c>
      <c r="J100" s="16" t="s">
        <v>445</v>
      </c>
    </row>
    <row r="101" spans="1:11">
      <c r="A101" t="s">
        <v>326</v>
      </c>
      <c r="B101" t="s">
        <v>330</v>
      </c>
      <c r="C101" t="s">
        <v>366</v>
      </c>
      <c r="J101" s="16" t="s">
        <v>446</v>
      </c>
    </row>
    <row r="102" spans="1:11">
      <c r="A102" t="s">
        <v>327</v>
      </c>
      <c r="B102" t="s">
        <v>330</v>
      </c>
      <c r="C102" t="s">
        <v>367</v>
      </c>
      <c r="J102" s="16" t="s">
        <v>387</v>
      </c>
    </row>
    <row r="104" spans="1:11">
      <c r="A104" s="48" t="s">
        <v>424</v>
      </c>
      <c r="B104" s="48"/>
      <c r="C104" s="48"/>
      <c r="D104" s="48"/>
      <c r="E104" s="48"/>
      <c r="F104" s="48"/>
      <c r="G104" s="48"/>
      <c r="H104" s="48"/>
      <c r="I104" s="48"/>
    </row>
    <row r="105" spans="1:11">
      <c r="A105" t="s">
        <v>285</v>
      </c>
      <c r="B105" s="40" t="s">
        <v>329</v>
      </c>
    </row>
    <row r="106" spans="1:11">
      <c r="B106" s="16" t="s">
        <v>161</v>
      </c>
    </row>
    <row r="107" spans="1:11">
      <c r="B107" s="16" t="s">
        <v>370</v>
      </c>
    </row>
    <row r="108" spans="1:11">
      <c r="B108" s="16" t="s">
        <v>224</v>
      </c>
    </row>
    <row r="109" spans="1:11">
      <c r="B109" s="16" t="s">
        <v>218</v>
      </c>
    </row>
    <row r="110" spans="1:11">
      <c r="B110" s="16" t="s">
        <v>225</v>
      </c>
    </row>
    <row r="111" spans="1:11">
      <c r="B111" s="16" t="s">
        <v>226</v>
      </c>
    </row>
    <row r="112" spans="1:11">
      <c r="B112" s="16" t="s">
        <v>216</v>
      </c>
    </row>
    <row r="113" spans="1:4">
      <c r="B113" s="16" t="s">
        <v>217</v>
      </c>
    </row>
    <row r="114" spans="1:4">
      <c r="B114" s="16" t="s">
        <v>255</v>
      </c>
    </row>
    <row r="115" spans="1:4">
      <c r="B115" s="16" t="s">
        <v>218</v>
      </c>
    </row>
    <row r="116" spans="1:4">
      <c r="B116" s="16" t="s">
        <v>219</v>
      </c>
    </row>
    <row r="117" spans="1:4">
      <c r="B117" s="16" t="s">
        <v>220</v>
      </c>
    </row>
    <row r="118" spans="1:4">
      <c r="B118" s="16" t="s">
        <v>221</v>
      </c>
    </row>
    <row r="119" spans="1:4">
      <c r="B119" s="16" t="s">
        <v>222</v>
      </c>
    </row>
    <row r="120" spans="1:4">
      <c r="B120" s="16" t="s">
        <v>223</v>
      </c>
    </row>
    <row r="121" spans="1:4">
      <c r="D121" s="16"/>
    </row>
    <row r="122" spans="1:4">
      <c r="A122" t="s">
        <v>313</v>
      </c>
      <c r="B122" s="40" t="s">
        <v>329</v>
      </c>
    </row>
    <row r="123" spans="1:4">
      <c r="B123" s="16" t="s">
        <v>256</v>
      </c>
    </row>
    <row r="124" spans="1:4">
      <c r="B124" s="16" t="s">
        <v>227</v>
      </c>
    </row>
    <row r="125" spans="1:4">
      <c r="B125" s="16" t="s">
        <v>229</v>
      </c>
    </row>
    <row r="126" spans="1:4">
      <c r="B126" s="16" t="s">
        <v>228</v>
      </c>
    </row>
    <row r="127" spans="1:4">
      <c r="B127" s="16" t="s">
        <v>230</v>
      </c>
    </row>
    <row r="129" spans="1:2">
      <c r="A129" t="s">
        <v>314</v>
      </c>
      <c r="B129" s="40" t="s">
        <v>329</v>
      </c>
    </row>
    <row r="130" spans="1:2">
      <c r="B130" s="16" t="s">
        <v>231</v>
      </c>
    </row>
    <row r="131" spans="1:2">
      <c r="B131" s="16" t="s">
        <v>192</v>
      </c>
    </row>
    <row r="132" spans="1:2">
      <c r="B132" s="16" t="s">
        <v>232</v>
      </c>
    </row>
    <row r="133" spans="1:2">
      <c r="B133" s="16" t="s">
        <v>233</v>
      </c>
    </row>
    <row r="134" spans="1:2">
      <c r="B134" s="16" t="s">
        <v>234</v>
      </c>
    </row>
    <row r="135" spans="1:2">
      <c r="B135" s="16" t="s">
        <v>235</v>
      </c>
    </row>
  </sheetData>
  <mergeCells count="2">
    <mergeCell ref="A43:I43"/>
    <mergeCell ref="A104:I104"/>
  </mergeCells>
  <pageMargins left="0.7" right="0.7" top="0.75" bottom="0.75" header="0.3" footer="0.3"/>
  <pageSetup orientation="portrait" r:id="rId1"/>
  <rowBreaks count="1" manualBreakCount="1">
    <brk id="4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families (2)</vt:lpstr>
      <vt:lpstr>dates</vt:lpstr>
      <vt:lpstr>Map of Veterans</vt:lpstr>
      <vt:lpstr>families</vt:lpstr>
      <vt:lpstr>Master</vt:lpstr>
      <vt:lpstr>Sheet1</vt:lpstr>
      <vt:lpstr>control</vt:lpstr>
      <vt:lpstr>Inc Proj</vt:lpstr>
      <vt:lpstr>Map1</vt:lpstr>
      <vt:lpstr>Map2</vt:lpstr>
      <vt:lpstr>descent chart</vt:lpstr>
      <vt:lpstr>'descent chart'!Print_Area</vt:lpstr>
      <vt:lpstr>'Map of Veterans'!Print_Area</vt:lpstr>
      <vt:lpstr>'Map1'!Print_Area</vt:lpstr>
      <vt:lpstr>'Map2'!Print_Area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M Mangio Jr</dc:creator>
  <cp:lastModifiedBy>Charles M Mangio Jr</cp:lastModifiedBy>
  <cp:lastPrinted>2013-02-07T05:05:01Z</cp:lastPrinted>
  <dcterms:created xsi:type="dcterms:W3CDTF">2012-06-13T22:42:46Z</dcterms:created>
  <dcterms:modified xsi:type="dcterms:W3CDTF">2013-02-22T09:52:59Z</dcterms:modified>
</cp:coreProperties>
</file>